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bookViews>
    <workbookView xWindow="0" yWindow="0" windowWidth="28800" windowHeight="11730"/>
  </bookViews>
  <sheets>
    <sheet name="Trimestral" sheetId="1" r:id="rId1"/>
  </sheets>
  <externalReferences>
    <externalReference r:id="rId2"/>
  </externalReferences>
  <definedNames>
    <definedName name="_xlnm.Print_Area" localSheetId="0">Trimestral!$A$1:$N$103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N67" i="1" s="1"/>
  <c r="L67" i="1"/>
  <c r="K67" i="1"/>
  <c r="J67" i="1"/>
  <c r="I67" i="1"/>
  <c r="H67" i="1"/>
  <c r="G67" i="1"/>
  <c r="F67" i="1"/>
  <c r="E67" i="1"/>
  <c r="D67" i="1"/>
  <c r="C67" i="1"/>
  <c r="M66" i="1"/>
  <c r="L66" i="1"/>
  <c r="K66" i="1"/>
  <c r="J66" i="1"/>
  <c r="N66" i="1" s="1"/>
  <c r="I66" i="1"/>
  <c r="H66" i="1"/>
  <c r="G66" i="1"/>
  <c r="F66" i="1"/>
  <c r="E66" i="1"/>
  <c r="D66" i="1"/>
  <c r="C66" i="1"/>
  <c r="M65" i="1"/>
  <c r="N65" i="1" s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N62" i="1" s="1"/>
  <c r="N61" i="1" s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N60" i="1" s="1"/>
  <c r="I60" i="1"/>
  <c r="H60" i="1"/>
  <c r="G60" i="1"/>
  <c r="F60" i="1"/>
  <c r="E60" i="1"/>
  <c r="D60" i="1"/>
  <c r="C60" i="1"/>
  <c r="M59" i="1"/>
  <c r="L59" i="1"/>
  <c r="K59" i="1"/>
  <c r="J59" i="1"/>
  <c r="N59" i="1" s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N57" i="1" s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N55" i="1" s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N52" i="1" s="1"/>
  <c r="L52" i="1"/>
  <c r="K52" i="1"/>
  <c r="J52" i="1"/>
  <c r="I52" i="1"/>
  <c r="H52" i="1"/>
  <c r="G52" i="1"/>
  <c r="F52" i="1"/>
  <c r="E52" i="1"/>
  <c r="D52" i="1"/>
  <c r="C52" i="1"/>
  <c r="M51" i="1"/>
  <c r="L51" i="1"/>
  <c r="N51" i="1" s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N49" i="1" s="1"/>
  <c r="K49" i="1"/>
  <c r="J49" i="1"/>
  <c r="I49" i="1"/>
  <c r="H49" i="1"/>
  <c r="G49" i="1"/>
  <c r="F49" i="1"/>
  <c r="E49" i="1"/>
  <c r="D49" i="1"/>
  <c r="C49" i="1"/>
  <c r="M48" i="1"/>
  <c r="N48" i="1" s="1"/>
  <c r="L48" i="1"/>
  <c r="K48" i="1"/>
  <c r="J48" i="1"/>
  <c r="I48" i="1"/>
  <c r="H48" i="1"/>
  <c r="G48" i="1"/>
  <c r="F48" i="1"/>
  <c r="E48" i="1"/>
  <c r="D48" i="1"/>
  <c r="C48" i="1"/>
  <c r="M47" i="1"/>
  <c r="L47" i="1"/>
  <c r="N47" i="1" s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N45" i="1" s="1"/>
  <c r="K45" i="1"/>
  <c r="J45" i="1"/>
  <c r="I45" i="1"/>
  <c r="H45" i="1"/>
  <c r="G45" i="1"/>
  <c r="F45" i="1"/>
  <c r="E45" i="1"/>
  <c r="D45" i="1"/>
  <c r="C45" i="1"/>
  <c r="M44" i="1"/>
  <c r="N44" i="1" s="1"/>
  <c r="L44" i="1"/>
  <c r="K44" i="1"/>
  <c r="J44" i="1"/>
  <c r="I44" i="1"/>
  <c r="H44" i="1"/>
  <c r="G44" i="1"/>
  <c r="F44" i="1"/>
  <c r="E44" i="1"/>
  <c r="D44" i="1"/>
  <c r="C44" i="1"/>
  <c r="M43" i="1"/>
  <c r="L43" i="1"/>
  <c r="N43" i="1" s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M41" i="1"/>
  <c r="L41" i="1"/>
  <c r="N41" i="1" s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M39" i="1"/>
  <c r="L39" i="1"/>
  <c r="N39" i="1" s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M37" i="1"/>
  <c r="L37" i="1"/>
  <c r="N37" i="1" s="1"/>
  <c r="K37" i="1"/>
  <c r="J37" i="1"/>
  <c r="I37" i="1"/>
  <c r="H37" i="1"/>
  <c r="G37" i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M35" i="1"/>
  <c r="L35" i="1"/>
  <c r="N35" i="1" s="1"/>
  <c r="K35" i="1"/>
  <c r="J35" i="1"/>
  <c r="I35" i="1"/>
  <c r="H35" i="1"/>
  <c r="G35" i="1"/>
  <c r="F35" i="1"/>
  <c r="E35" i="1"/>
  <c r="D35" i="1"/>
  <c r="C35" i="1"/>
  <c r="M34" i="1"/>
  <c r="N34" i="1" s="1"/>
  <c r="L34" i="1"/>
  <c r="K34" i="1"/>
  <c r="J34" i="1"/>
  <c r="I34" i="1"/>
  <c r="H34" i="1"/>
  <c r="G34" i="1"/>
  <c r="F34" i="1"/>
  <c r="E34" i="1"/>
  <c r="D34" i="1"/>
  <c r="C34" i="1"/>
  <c r="M33" i="1"/>
  <c r="L33" i="1"/>
  <c r="N33" i="1" s="1"/>
  <c r="K33" i="1"/>
  <c r="J33" i="1"/>
  <c r="I33" i="1"/>
  <c r="H33" i="1"/>
  <c r="G33" i="1"/>
  <c r="F33" i="1"/>
  <c r="E33" i="1"/>
  <c r="D33" i="1"/>
  <c r="C33" i="1"/>
  <c r="M32" i="1"/>
  <c r="N32" i="1" s="1"/>
  <c r="L32" i="1"/>
  <c r="K32" i="1"/>
  <c r="J32" i="1"/>
  <c r="I32" i="1"/>
  <c r="H32" i="1"/>
  <c r="G32" i="1"/>
  <c r="F32" i="1"/>
  <c r="E32" i="1"/>
  <c r="D32" i="1"/>
  <c r="C32" i="1"/>
  <c r="M31" i="1"/>
  <c r="L31" i="1"/>
  <c r="N31" i="1" s="1"/>
  <c r="K31" i="1"/>
  <c r="J31" i="1"/>
  <c r="I31" i="1"/>
  <c r="H31" i="1"/>
  <c r="G31" i="1"/>
  <c r="F31" i="1"/>
  <c r="E31" i="1"/>
  <c r="D31" i="1"/>
  <c r="C31" i="1"/>
  <c r="M30" i="1"/>
  <c r="N30" i="1" s="1"/>
  <c r="L30" i="1"/>
  <c r="K30" i="1"/>
  <c r="J30" i="1"/>
  <c r="I30" i="1"/>
  <c r="H30" i="1"/>
  <c r="G30" i="1"/>
  <c r="F30" i="1"/>
  <c r="E30" i="1"/>
  <c r="D30" i="1"/>
  <c r="C30" i="1"/>
  <c r="M29" i="1"/>
  <c r="L29" i="1"/>
  <c r="N29" i="1" s="1"/>
  <c r="K29" i="1"/>
  <c r="J29" i="1"/>
  <c r="I29" i="1"/>
  <c r="H29" i="1"/>
  <c r="G29" i="1"/>
  <c r="F29" i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M27" i="1"/>
  <c r="L27" i="1"/>
  <c r="N27" i="1" s="1"/>
  <c r="K27" i="1"/>
  <c r="J27" i="1"/>
  <c r="I27" i="1"/>
  <c r="H27" i="1"/>
  <c r="G27" i="1"/>
  <c r="F27" i="1"/>
  <c r="E27" i="1"/>
  <c r="D27" i="1"/>
  <c r="C27" i="1"/>
  <c r="M26" i="1"/>
  <c r="N26" i="1" s="1"/>
  <c r="L26" i="1"/>
  <c r="K26" i="1"/>
  <c r="J26" i="1"/>
  <c r="I26" i="1"/>
  <c r="H26" i="1"/>
  <c r="G26" i="1"/>
  <c r="F26" i="1"/>
  <c r="E26" i="1"/>
  <c r="D26" i="1"/>
  <c r="C26" i="1"/>
  <c r="M25" i="1"/>
  <c r="L25" i="1"/>
  <c r="N25" i="1" s="1"/>
  <c r="K25" i="1"/>
  <c r="J25" i="1"/>
  <c r="I25" i="1"/>
  <c r="H25" i="1"/>
  <c r="G25" i="1"/>
  <c r="F25" i="1"/>
  <c r="E25" i="1"/>
  <c r="D25" i="1"/>
  <c r="C25" i="1"/>
  <c r="M24" i="1"/>
  <c r="N24" i="1" s="1"/>
  <c r="L24" i="1"/>
  <c r="K24" i="1"/>
  <c r="J24" i="1"/>
  <c r="I24" i="1"/>
  <c r="H24" i="1"/>
  <c r="G24" i="1"/>
  <c r="F24" i="1"/>
  <c r="E24" i="1"/>
  <c r="D24" i="1"/>
  <c r="C24" i="1"/>
  <c r="M23" i="1"/>
  <c r="L23" i="1"/>
  <c r="N23" i="1" s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N21" i="1" s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N19" i="1" s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  <c r="M16" i="1"/>
  <c r="N16" i="1" s="1"/>
  <c r="L16" i="1"/>
  <c r="K16" i="1"/>
  <c r="J16" i="1"/>
  <c r="I16" i="1"/>
  <c r="H16" i="1"/>
  <c r="G16" i="1"/>
  <c r="F16" i="1"/>
  <c r="E16" i="1"/>
  <c r="D16" i="1"/>
  <c r="C16" i="1"/>
  <c r="M15" i="1"/>
  <c r="L15" i="1"/>
  <c r="N15" i="1" s="1"/>
  <c r="K15" i="1"/>
  <c r="J15" i="1"/>
  <c r="I15" i="1"/>
  <c r="H15" i="1"/>
  <c r="G15" i="1"/>
  <c r="F15" i="1"/>
  <c r="E15" i="1"/>
  <c r="D15" i="1"/>
  <c r="C15" i="1"/>
  <c r="M14" i="1"/>
  <c r="N14" i="1" s="1"/>
  <c r="L14" i="1"/>
  <c r="K14" i="1"/>
  <c r="J14" i="1"/>
  <c r="I14" i="1"/>
  <c r="H14" i="1"/>
  <c r="G14" i="1"/>
  <c r="F14" i="1"/>
  <c r="E14" i="1"/>
  <c r="D14" i="1"/>
  <c r="C14" i="1"/>
  <c r="M13" i="1"/>
  <c r="M12" i="1" s="1"/>
  <c r="M68" i="1" s="1"/>
  <c r="A81" i="1" s="1"/>
  <c r="L13" i="1"/>
  <c r="L12" i="1" s="1"/>
  <c r="L68" i="1" s="1"/>
  <c r="A80" i="1" s="1"/>
  <c r="K13" i="1"/>
  <c r="J13" i="1"/>
  <c r="J12" i="1" s="1"/>
  <c r="J68" i="1" s="1"/>
  <c r="A78" i="1" s="1"/>
  <c r="I13" i="1"/>
  <c r="H13" i="1"/>
  <c r="G13" i="1"/>
  <c r="F13" i="1"/>
  <c r="E13" i="1"/>
  <c r="E12" i="1" s="1"/>
  <c r="E68" i="1" s="1"/>
  <c r="A73" i="1" s="1"/>
  <c r="D13" i="1"/>
  <c r="D12" i="1" s="1"/>
  <c r="D68" i="1" s="1"/>
  <c r="C13" i="1"/>
  <c r="K12" i="1"/>
  <c r="K68" i="1" s="1"/>
  <c r="A79" i="1" s="1"/>
  <c r="I12" i="1"/>
  <c r="I68" i="1" s="1"/>
  <c r="H12" i="1"/>
  <c r="H68" i="1" s="1"/>
  <c r="G12" i="1"/>
  <c r="G68" i="1" s="1"/>
  <c r="A75" i="1" s="1"/>
  <c r="F12" i="1"/>
  <c r="F68" i="1" s="1"/>
  <c r="A74" i="1" s="1"/>
  <c r="C12" i="1"/>
  <c r="C68" i="1" s="1"/>
  <c r="N64" i="1" l="1"/>
  <c r="A72" i="1"/>
  <c r="Q57" i="1"/>
  <c r="N22" i="1"/>
  <c r="A71" i="1"/>
  <c r="Q56" i="1"/>
  <c r="N17" i="1"/>
  <c r="N28" i="1"/>
  <c r="N36" i="1"/>
  <c r="N46" i="1"/>
  <c r="N53" i="1"/>
  <c r="Q58" i="1"/>
  <c r="A76" i="1"/>
  <c r="Q59" i="1"/>
  <c r="A77" i="1"/>
  <c r="N13" i="1"/>
  <c r="N12" i="1" s="1"/>
  <c r="N68" i="1" l="1"/>
  <c r="A82" i="1" s="1"/>
</calcChain>
</file>

<file path=xl/sharedStrings.xml><?xml version="1.0" encoding="utf-8"?>
<sst xmlns="http://schemas.openxmlformats.org/spreadsheetml/2006/main" count="141" uniqueCount="93">
  <si>
    <t>Dirección Central de Policía de Turismo</t>
  </si>
  <si>
    <t>Creada el 17 de junio del ano 1975</t>
  </si>
  <si>
    <t>Departamento de Estadística</t>
  </si>
  <si>
    <t xml:space="preserve">Informe Diario de Gestión Preventiva </t>
  </si>
  <si>
    <t>Direcciones Regionales / Sección Turística</t>
  </si>
  <si>
    <t>Cal. de
Gestion</t>
  </si>
  <si>
    <r>
      <rPr>
        <b/>
        <sz val="38"/>
        <color rgb="FFFFFFFF"/>
        <rFont val="Aptos Display"/>
        <family val="2"/>
        <scheme val="major"/>
      </rPr>
      <t>Patrullajes Preventivos</t>
    </r>
  </si>
  <si>
    <t>Motocicletas Depuradas</t>
  </si>
  <si>
    <t>Motocicletas Retenidas</t>
  </si>
  <si>
    <t>Vehículos Depurados</t>
  </si>
  <si>
    <t>Personas Depuradas</t>
  </si>
  <si>
    <r>
      <rPr>
        <b/>
        <sz val="38"/>
        <color rgb="FFFFFFFF"/>
        <rFont val="Aptos Display"/>
        <family val="2"/>
        <scheme val="major"/>
      </rPr>
      <t>Personas Detenidas</t>
    </r>
  </si>
  <si>
    <t>Cantidad de Asistencia Brindada a Extranjeros</t>
  </si>
  <si>
    <t>Extranjeros Beneficiados en Asistencias</t>
  </si>
  <si>
    <t>Cantidad de Asistencia Brindada a Dominicanos</t>
  </si>
  <si>
    <t>Dominicanos Beneficiados en Asistencias</t>
  </si>
  <si>
    <t>Crucerístas Beneficiados</t>
  </si>
  <si>
    <t>Total de Turístas Beneficiados</t>
  </si>
  <si>
    <t>Dirección Reg. Zona Metropolitana</t>
  </si>
  <si>
    <t>Ciudad Colonial</t>
  </si>
  <si>
    <t xml:space="preserve">● </t>
  </si>
  <si>
    <t xml:space="preserve">▼ </t>
  </si>
  <si>
    <t>▼</t>
  </si>
  <si>
    <t>Módulo Zona Colonial</t>
  </si>
  <si>
    <t xml:space="preserve">Zona Metropolitana </t>
  </si>
  <si>
    <t>AIJB*</t>
  </si>
  <si>
    <t>Dirección Reg. Zona Este</t>
  </si>
  <si>
    <t>Zona Oriental</t>
  </si>
  <si>
    <t>AILA</t>
  </si>
  <si>
    <t>Boca Chica</t>
  </si>
  <si>
    <t>Juan Dolio</t>
  </si>
  <si>
    <t>Dirección Reg. Este</t>
  </si>
  <si>
    <t>La Romana</t>
  </si>
  <si>
    <t>AILR*</t>
  </si>
  <si>
    <t>Miches</t>
  </si>
  <si>
    <t xml:space="preserve">Sabana de la Mar </t>
  </si>
  <si>
    <t>Cueva de la Maravilla</t>
  </si>
  <si>
    <t>Dirección Reg. La Altagracia</t>
  </si>
  <si>
    <t>Bayahíbe</t>
  </si>
  <si>
    <t>Boca de Yuma *</t>
  </si>
  <si>
    <t>Higüey</t>
  </si>
  <si>
    <t>Bávaro</t>
  </si>
  <si>
    <t>Uvero Alto</t>
  </si>
  <si>
    <t>AIPC</t>
  </si>
  <si>
    <t>Cabeza de Toro</t>
  </si>
  <si>
    <t xml:space="preserve">Dirección Reg. Cibao Central </t>
  </si>
  <si>
    <t>La Vega</t>
  </si>
  <si>
    <t>Santo Cerro</t>
  </si>
  <si>
    <t xml:space="preserve">Jarabacoa </t>
  </si>
  <si>
    <t>Constanza</t>
  </si>
  <si>
    <t>Santiago *</t>
  </si>
  <si>
    <t>AIC *</t>
  </si>
  <si>
    <t>Bonao *</t>
  </si>
  <si>
    <t>Montecristi *</t>
  </si>
  <si>
    <t>San José de las Matas*</t>
  </si>
  <si>
    <t>Dirección Reg. Cibao Norte</t>
  </si>
  <si>
    <t>Puerto Plata</t>
  </si>
  <si>
    <t>Luperón*</t>
  </si>
  <si>
    <t>Cabarete</t>
  </si>
  <si>
    <t>AIGGL *</t>
  </si>
  <si>
    <t>Playa Dorada*</t>
  </si>
  <si>
    <t>Sosúa</t>
  </si>
  <si>
    <t>Dirección Reg. Nordeste</t>
  </si>
  <si>
    <t>Nagua</t>
  </si>
  <si>
    <t xml:space="preserve">Rio San Juan </t>
  </si>
  <si>
    <t>Cabrera</t>
  </si>
  <si>
    <t>Operatividad</t>
  </si>
  <si>
    <t xml:space="preserve">Samaná </t>
  </si>
  <si>
    <t>Depuraciones</t>
  </si>
  <si>
    <t>AI. El Catey *</t>
  </si>
  <si>
    <t>Detenidos</t>
  </si>
  <si>
    <t>Las Terrenas</t>
  </si>
  <si>
    <t>Operatividad por Asistencias</t>
  </si>
  <si>
    <t>Las Galeras *</t>
  </si>
  <si>
    <t>Dirección Reg. Sur Central</t>
  </si>
  <si>
    <t>San Cristóbal*</t>
  </si>
  <si>
    <t xml:space="preserve">Salinas Bani </t>
  </si>
  <si>
    <t xml:space="preserve">Dirección Reg. Sur </t>
  </si>
  <si>
    <t>Barahona</t>
  </si>
  <si>
    <t>Pedernales *</t>
  </si>
  <si>
    <t>Paraíso</t>
  </si>
  <si>
    <t>Total General</t>
  </si>
  <si>
    <t>Informe correspondiente a julio, agosto, septiembre de Septiembre del 2024.</t>
  </si>
  <si>
    <t>Subdirrecion NNA S</t>
  </si>
  <si>
    <t xml:space="preserve">Operativos </t>
  </si>
  <si>
    <t>Niños Rescatados</t>
  </si>
  <si>
    <t>Devuelto a sus padres</t>
  </si>
  <si>
    <t>CIUDAD COLONIAL</t>
  </si>
  <si>
    <t>BOCA CHICA</t>
  </si>
  <si>
    <t>SOSUA</t>
  </si>
  <si>
    <t>LA ROMANA</t>
  </si>
  <si>
    <t>Mapa de incidencias por delitos contra turistas extranjeros no residentes.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</si>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</sst>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3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60"/>
      <name val="Arial"/>
      <family val="2"/>
    </font>
    <font>
      <b/>
      <sz val="48"/>
      <color theme="1"/>
      <name val="Tahoma"/>
      <family val="2"/>
    </font>
    <font>
      <sz val="48"/>
      <color theme="1"/>
      <name val="Tahoma"/>
      <family val="2"/>
    </font>
    <font>
      <b/>
      <sz val="90"/>
      <name val="Aptos Display"/>
      <family val="2"/>
      <scheme val="major"/>
    </font>
    <font>
      <b/>
      <sz val="100"/>
      <name val="Aptos Display"/>
      <family val="2"/>
      <scheme val="major"/>
    </font>
    <font>
      <b/>
      <sz val="48"/>
      <color rgb="FFFFFFFF"/>
      <name val="Aptos Display"/>
      <family val="2"/>
      <scheme val="major"/>
    </font>
    <font>
      <b/>
      <sz val="48"/>
      <name val="Aptos Display"/>
      <family val="2"/>
      <scheme val="major"/>
    </font>
    <font>
      <b/>
      <sz val="38"/>
      <color rgb="FFFFFFFF"/>
      <name val="Aptos Display"/>
      <family val="2"/>
      <scheme val="major"/>
    </font>
    <font>
      <b/>
      <sz val="48"/>
      <color theme="0"/>
      <name val="Aptos Display"/>
      <family val="2"/>
      <scheme val="major"/>
    </font>
    <font>
      <sz val="11"/>
      <color theme="1"/>
      <name val="Times New Roman"/>
      <family val="1"/>
    </font>
    <font>
      <sz val="78"/>
      <color rgb="FF00B050"/>
      <name val="Times New Roman"/>
      <family val="1"/>
    </font>
    <font>
      <sz val="58"/>
      <color rgb="FFFFFF00"/>
      <name val="Times New Roman"/>
      <family val="1"/>
    </font>
    <font>
      <sz val="58"/>
      <color rgb="FFC00000"/>
      <name val="Times New Roman"/>
      <family val="1"/>
    </font>
    <font>
      <sz val="48"/>
      <name val="Aptos Display"/>
      <family val="2"/>
      <scheme val="major"/>
    </font>
    <font>
      <b/>
      <sz val="48"/>
      <name val="Arial"/>
      <family val="2"/>
    </font>
    <font>
      <sz val="14"/>
      <color theme="1"/>
      <name val="Arial"/>
      <family val="2"/>
    </font>
    <font>
      <b/>
      <sz val="72"/>
      <name val="Arial"/>
      <family val="2"/>
    </font>
    <font>
      <b/>
      <sz val="60"/>
      <color theme="0"/>
      <name val="Arial"/>
      <family val="2"/>
    </font>
    <font>
      <b/>
      <sz val="50"/>
      <color theme="0"/>
      <name val="Arial"/>
      <family val="2"/>
    </font>
    <font>
      <b/>
      <sz val="36"/>
      <color theme="0"/>
      <name val="Arial"/>
      <family val="2"/>
    </font>
    <font>
      <b/>
      <sz val="50"/>
      <name val="Arial"/>
      <family val="2"/>
    </font>
    <font>
      <sz val="8"/>
      <color rgb="FF008000"/>
      <name val="Verdana"/>
      <family val="1"/>
    </font>
    <font>
      <b/>
      <sz val="100"/>
      <name val="Arial"/>
      <family val="2"/>
    </font>
    <font>
      <b/>
      <sz val="100"/>
      <color theme="1"/>
      <name val="Arial"/>
      <family val="2"/>
    </font>
    <font>
      <b/>
      <sz val="70"/>
      <color theme="1"/>
      <name val="Arial"/>
      <family val="2"/>
    </font>
    <font>
      <sz val="72"/>
      <color theme="1"/>
      <name val="Arial"/>
      <family val="2"/>
    </font>
    <font>
      <sz val="70"/>
      <color theme="1"/>
      <name val="Arial"/>
      <family val="2"/>
    </font>
    <font>
      <sz val="11"/>
      <color theme="1"/>
      <name val="Arial"/>
      <family val="2"/>
    </font>
    <font>
      <sz val="11"/>
      <name val="Tahoma"/>
      <family val="2"/>
    </font>
    <font>
      <b/>
      <sz val="72"/>
      <color theme="1"/>
      <name val="Arial"/>
      <family val="2"/>
    </font>
    <font>
      <b/>
      <sz val="1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3" borderId="7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0" fontId="8" fillId="4" borderId="7" xfId="0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0" fillId="5" borderId="0" xfId="0" applyFill="1"/>
    <xf numFmtId="0" fontId="16" fillId="0" borderId="7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0" fontId="17" fillId="0" borderId="0" xfId="0" applyFont="1"/>
    <xf numFmtId="0" fontId="20" fillId="6" borderId="7" xfId="0" applyFont="1" applyFill="1" applyBorder="1" applyAlignment="1">
      <alignment vertical="center"/>
    </xf>
    <xf numFmtId="0" fontId="21" fillId="6" borderId="7" xfId="0" applyFont="1" applyFill="1" applyBorder="1" applyAlignment="1">
      <alignment horizontal="center" wrapText="1"/>
    </xf>
    <xf numFmtId="0" fontId="18" fillId="0" borderId="0" xfId="0" applyFont="1"/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4" borderId="7" xfId="0" applyFont="1" applyFill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vertical="justify"/>
    </xf>
    <xf numFmtId="0" fontId="30" fillId="0" borderId="0" xfId="0" applyFont="1" applyAlignment="1">
      <alignment horizontal="center" vertical="justify" wrapText="1"/>
    </xf>
    <xf numFmtId="0" fontId="0" fillId="0" borderId="0" xfId="0" applyAlignment="1">
      <alignment vertical="justify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8" fillId="0" borderId="0" xfId="0" applyFont="1" applyAlignment="1">
      <alignment horizontal="justify" vertical="top" wrapText="1"/>
    </xf>
    <xf numFmtId="0" fontId="26" fillId="0" borderId="0" xfId="0" applyFont="1" applyAlignment="1">
      <alignment vertical="justify"/>
    </xf>
    <xf numFmtId="0" fontId="26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8" fillId="0" borderId="0" xfId="0" applyFont="1" applyAlignment="1">
      <alignment horizontal="left" vertical="justify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justify" vertical="top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11" fontId="28" fillId="0" borderId="0" xfId="0" applyNumberFormat="1" applyFont="1" applyAlignment="1">
      <alignment horizontal="justify" vertical="top" wrapText="1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800"/>
              <a:t>RESUMEN Gestion Preventiva TOTAL</a:t>
            </a:r>
          </a:p>
        </c:rich>
      </c:tx>
      <c:layout>
        <c:manualLayout>
          <c:xMode val="edge"/>
          <c:yMode val="edge"/>
          <c:x val="1.6805385615646307E-2"/>
          <c:y val="2.4890878048726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548741249593456"/>
          <c:y val="0"/>
          <c:w val="0.54672555882222607"/>
          <c:h val="1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7C-4C2E-BB4B-820D63D82D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7C-4C2E-BB4B-820D63D82D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7C-4C2E-BB4B-820D63D82D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7C-4C2E-BB4B-820D63D82DD1}"/>
              </c:ext>
            </c:extLst>
          </c:dPt>
          <c:dLbls>
            <c:dLbl>
              <c:idx val="0"/>
              <c:layout>
                <c:manualLayout>
                  <c:x val="0.18411827465325389"/>
                  <c:y val="0.21459979437533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C-4C2E-BB4B-820D63D82DD1}"/>
                </c:ext>
              </c:extLst>
            </c:dLbl>
            <c:dLbl>
              <c:idx val="1"/>
              <c:layout>
                <c:manualLayout>
                  <c:x val="-0.15912208504801101"/>
                  <c:y val="4.74933971158530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C-4C2E-BB4B-820D63D82DD1}"/>
                </c:ext>
              </c:extLst>
            </c:dLbl>
            <c:dLbl>
              <c:idx val="2"/>
              <c:layout>
                <c:manualLayout>
                  <c:x val="-0.1768023167200122"/>
                  <c:y val="0.142480191347559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7C-4C2E-BB4B-820D63D82DD1}"/>
                </c:ext>
              </c:extLst>
            </c:dLbl>
            <c:dLbl>
              <c:idx val="3"/>
              <c:layout>
                <c:manualLayout>
                  <c:x val="0.24447492760249961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7C-4C2E-BB4B-820D63D82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07950" cap="flat" cmpd="sng" algn="ctr">
                  <a:solidFill>
                    <a:schemeClr val="tx1"/>
                  </a:solidFill>
                  <a:round/>
                  <a:headEnd type="oval" w="med" len="sm"/>
                  <a:tailEnd type="triangle" w="med" len="sm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Trimestral!$P$56:$P$59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Trimestral!$Q$56:$Q$59</c:f>
              <c:numCache>
                <c:formatCode>_(* #,##0_);_(* \(#,##0\);_(* "-"_);_(@_)</c:formatCode>
                <c:ptCount val="4"/>
                <c:pt idx="0">
                  <c:v>35938</c:v>
                </c:pt>
                <c:pt idx="1">
                  <c:v>351272</c:v>
                </c:pt>
                <c:pt idx="2">
                  <c:v>2416</c:v>
                </c:pt>
                <c:pt idx="3">
                  <c:v>708419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7C-4C2E-BB4B-820D63D82D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6579789666209418E-3"/>
          <c:y val="0.15353386747361583"/>
          <c:w val="0.18326224996909676"/>
          <c:h val="0.7124397381644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1695451</xdr:colOff>
      <xdr:row>0</xdr:row>
      <xdr:rowOff>0</xdr:rowOff>
    </xdr:from>
    <xdr:ext cx="4067174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D1CA861D-4F3A-4FC7-AE7E-D81E60B6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1" y="0"/>
          <a:ext cx="4067174" cy="3840479"/>
        </a:xfrm>
        <a:prstGeom prst="rect">
          <a:avLst/>
        </a:prstGeom>
      </xdr:spPr>
    </xdr:pic>
    <xdr:clientData/>
  </xdr:oneCellAnchor>
  <xdr:twoCellAnchor>
    <xdr:from>
      <xdr:col>8</xdr:col>
      <xdr:colOff>847725</xdr:colOff>
      <xdr:row>75</xdr:row>
      <xdr:rowOff>180976</xdr:rowOff>
    </xdr:from>
    <xdr:to>
      <xdr:col>13</xdr:col>
      <xdr:colOff>1647825</xdr:colOff>
      <xdr:row>81</xdr:row>
      <xdr:rowOff>915865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F812F8-1F09-4191-B325-0BBCC17F6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1809750</xdr:colOff>
      <xdr:row>83</xdr:row>
      <xdr:rowOff>2286000</xdr:rowOff>
    </xdr:from>
    <xdr:to>
      <xdr:col>13</xdr:col>
      <xdr:colOff>523874</xdr:colOff>
      <xdr:row>96</xdr:row>
      <xdr:rowOff>1075099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FB67BE-1101-4447-A3A9-211F39D9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0" y="74942700"/>
          <a:ext cx="41919524" cy="31355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1161969</xdr:rowOff>
    </xdr:from>
    <xdr:to>
      <xdr:col>13</xdr:col>
      <xdr:colOff>3333750</xdr:colOff>
      <xdr:row>102</xdr:row>
      <xdr:rowOff>762000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771EBE-08A1-4815-AEC7-1625F906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384644"/>
          <a:ext cx="46539150" cy="1569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AISANO\INFORME%20MENSUAL%20DE%20GESTI&#211;N%20PREVENTIVA%202024%20CONSOLIDAD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01-2024"/>
      <sheetName val="02-01-2024"/>
      <sheetName val="03-01-2024 "/>
      <sheetName val="04-01-2024"/>
      <sheetName val="05-01-2024"/>
      <sheetName val="06-01-2024 "/>
      <sheetName val="07-01-2024 "/>
      <sheetName val="08-01-2024  "/>
      <sheetName val="09-01-2024"/>
      <sheetName val="10-01-2024 "/>
      <sheetName val="11-01-2024"/>
      <sheetName val="12-01-2024"/>
      <sheetName val="13-01-2024 "/>
      <sheetName val="14-01-2024"/>
      <sheetName val="15-01-2024"/>
      <sheetName val="16-01-2024"/>
      <sheetName val="17-01-2024"/>
      <sheetName val="18-01-2024"/>
      <sheetName val="19-01-2024"/>
      <sheetName val="20-01-2024 "/>
      <sheetName val="21-01-2024 "/>
      <sheetName val="22-01-2024"/>
      <sheetName val="23-01-2024"/>
      <sheetName val="24-01-2024"/>
      <sheetName val="1 al 24"/>
      <sheetName val="25-01-2024"/>
      <sheetName val="26-01-2024"/>
      <sheetName val="27-01-2024"/>
      <sheetName val="28-01-2024 "/>
      <sheetName val="29-01-2024 "/>
      <sheetName val="30-01-2024"/>
      <sheetName val="31-01-2024 "/>
      <sheetName val="ENERO"/>
      <sheetName val="ENERO 2024"/>
      <sheetName val="MARZO 2024"/>
      <sheetName val="23 hasta 05-02-2024"/>
      <sheetName val="01-02-2024"/>
      <sheetName val="02-02-2024"/>
      <sheetName val="03-02-2024 "/>
      <sheetName val="04-02-2024  "/>
      <sheetName val="05-02-2024  "/>
      <sheetName val="06-02-2024"/>
      <sheetName val="07-02-2024 "/>
      <sheetName val="08-02-2024"/>
      <sheetName val="09-02-2024 "/>
      <sheetName val="10-02-2024"/>
      <sheetName val="11-02-2024"/>
      <sheetName val="12-02-2024 "/>
      <sheetName val="13-02-2024"/>
      <sheetName val="14-02-2024 "/>
      <sheetName val="15-02-2024"/>
      <sheetName val="16-02-2024"/>
      <sheetName val="17-02-2024 "/>
      <sheetName val="18-02-2024  "/>
      <sheetName val="19-2-2024"/>
      <sheetName val="20-2-2024"/>
      <sheetName val="21-2-2024 "/>
      <sheetName val="22-2-2024"/>
      <sheetName val="23-02-2024"/>
      <sheetName val="24-02-2024"/>
      <sheetName val="1 al 25"/>
      <sheetName val="25-02-2024 "/>
      <sheetName val="26-02-2024 "/>
      <sheetName val="27-02-2024"/>
      <sheetName val="28-02-2024 "/>
      <sheetName val="29-02-2024"/>
      <sheetName val="FEBRERO"/>
      <sheetName val="01-03-2024"/>
      <sheetName val="02-03-2024"/>
      <sheetName val="03-03-2024"/>
      <sheetName val="04-03-2024"/>
      <sheetName val="05-03-2024 "/>
      <sheetName val="06-03-2024 "/>
      <sheetName val="07-03-2024"/>
      <sheetName val="08-03-2024"/>
      <sheetName val="09-03-2024"/>
      <sheetName val="10-03-2024 "/>
      <sheetName val="11-03-2024"/>
      <sheetName val="12-03-2024"/>
      <sheetName val="13-03-2024 "/>
      <sheetName val="14-03-2024"/>
      <sheetName val="15-03-2024"/>
      <sheetName val="16-03-2024"/>
      <sheetName val="17-03-2024"/>
      <sheetName val="18-03-2024 "/>
      <sheetName val="19-03-2024"/>
      <sheetName val="20-03-2024"/>
      <sheetName val="21-03-2024"/>
      <sheetName val="22-03-2024"/>
      <sheetName val="23-03-2024 "/>
      <sheetName val="24-03-2024"/>
      <sheetName val="01 AL 24"/>
      <sheetName val="25-03-2024"/>
      <sheetName val="26-03-2024"/>
      <sheetName val="FEBRERO 2024"/>
      <sheetName val="MARZO"/>
      <sheetName val="27-03-2024 "/>
      <sheetName val="28-03-2024"/>
      <sheetName val="29-03-2024"/>
      <sheetName val="30-03-2024"/>
      <sheetName val="31-03-2024"/>
      <sheetName val="Trimestral "/>
      <sheetName val="01-04-2024"/>
      <sheetName val="02-04-2024"/>
      <sheetName val="03-04-2024 "/>
      <sheetName val="04-04-2024"/>
      <sheetName val="05-04-2024"/>
      <sheetName val="06-04-2024 "/>
      <sheetName val="07-04-2024 "/>
      <sheetName val="08-04-2024 "/>
      <sheetName val="09-04-2024"/>
      <sheetName val="10-04-2024 "/>
      <sheetName val="11-04-2024"/>
      <sheetName val="12-04-2024"/>
      <sheetName val="13-04-2024"/>
      <sheetName val="14-04-2024 "/>
      <sheetName val="15-04-2024 "/>
      <sheetName val="16-04-2024"/>
      <sheetName val="17-04-2024"/>
      <sheetName val="18-04-2024"/>
      <sheetName val="19-04-2024"/>
      <sheetName val="20-04-2024 "/>
      <sheetName val="21-04-2024  "/>
      <sheetName val="22-04-2024 "/>
      <sheetName val="23-04-2024"/>
      <sheetName val="24-04-2024"/>
      <sheetName val="01 al 24."/>
      <sheetName val="25-04-2024"/>
      <sheetName val="26-04-2024"/>
      <sheetName val="27-04-2024 "/>
      <sheetName val="28-04-2024 "/>
      <sheetName val="29-04-2024  "/>
      <sheetName val="30-04-2024"/>
      <sheetName val="ABRIL"/>
      <sheetName val="ABRIL 2024"/>
      <sheetName val="01-05-2024 "/>
      <sheetName val="02-05-2024"/>
      <sheetName val="03-05-2024"/>
      <sheetName val="04-05-2024"/>
      <sheetName val="05-05-2024"/>
      <sheetName val="06-05-2024 "/>
      <sheetName val="07-05-2024"/>
      <sheetName val="08-05-2024"/>
      <sheetName val="09-05-2024"/>
      <sheetName val="10-05-2024"/>
      <sheetName val="11-05-2024 "/>
      <sheetName val="12-05-2024"/>
      <sheetName val="13-05-2024"/>
      <sheetName val="14-05-2024"/>
      <sheetName val="15-05-2024 "/>
      <sheetName val="16-05-2024"/>
      <sheetName val="17-05-2024"/>
      <sheetName val="18-05-2024 "/>
      <sheetName val="19-05-2024 "/>
      <sheetName val="20-05-2024"/>
      <sheetName val="21-05-2024"/>
      <sheetName val="22-05-2024"/>
      <sheetName val="23-05-2024"/>
      <sheetName val="24-05-2024"/>
      <sheetName val="1 al 24."/>
      <sheetName val="25-05-2024"/>
      <sheetName val="26-05-2024 "/>
      <sheetName val="27-05-2024 "/>
      <sheetName val="28-05-2024"/>
      <sheetName val="29-05-2024"/>
      <sheetName val="30-05-2024"/>
      <sheetName val="31-05-2024"/>
      <sheetName val="MAYO 2024"/>
      <sheetName val="1-06-2024 "/>
      <sheetName val="2-06-2024  "/>
      <sheetName val="3-06-2024   "/>
      <sheetName val="04-06-2024"/>
      <sheetName val="05-06-2024 "/>
      <sheetName val="06-06-2024"/>
      <sheetName val="07-06-2024"/>
      <sheetName val="08-06-2024 "/>
      <sheetName val="09-06-2024  "/>
      <sheetName val="10-06-2024 "/>
      <sheetName val="11-06-2024"/>
      <sheetName val="12-06-2024 "/>
      <sheetName val="13-06-2024  "/>
      <sheetName val="14-06-2024 "/>
      <sheetName val="15-06-2024"/>
      <sheetName val="16-06-2024"/>
      <sheetName val="17-06-2024"/>
      <sheetName val="18-06-2024"/>
      <sheetName val="19-06-2024"/>
      <sheetName val="20-06-2024"/>
      <sheetName val="21-06-2024"/>
      <sheetName val="22-06-2024 "/>
      <sheetName val="23-06-2024 "/>
      <sheetName val="1 al 23 "/>
      <sheetName val="24-06-2024 "/>
      <sheetName val="25-06-2024"/>
      <sheetName val="26-06-2024 "/>
      <sheetName val="27-06-2024"/>
      <sheetName val="28-06-2024"/>
      <sheetName val="29-06-2024 "/>
      <sheetName val="30-06-2024 "/>
      <sheetName val="JUNIO 2024 "/>
      <sheetName val="01-07-2024"/>
      <sheetName val="02-07-2024 "/>
      <sheetName val="03-07-2024  "/>
      <sheetName val="04-07-2024 "/>
      <sheetName val="05-07-2024"/>
      <sheetName val="06-07-2024 "/>
      <sheetName val="07-07-2024  "/>
      <sheetName val="08-07-2024  "/>
      <sheetName val="09-07-2024"/>
      <sheetName val="10-07-2024 "/>
      <sheetName val="11-07-2024"/>
      <sheetName val="12-07-2024"/>
      <sheetName val="13-07-2024"/>
      <sheetName val="14-07-2024"/>
      <sheetName val="15-07-2024"/>
      <sheetName val="16-07-2024"/>
      <sheetName val="17-07-2024 "/>
      <sheetName val="18-07-2024"/>
      <sheetName val="19-07-2024"/>
      <sheetName val="20-07-2024 "/>
      <sheetName val="21-07-2024  "/>
      <sheetName val="22-07-2024 "/>
      <sheetName val="23-07-2024"/>
      <sheetName val="24-07-2024 "/>
      <sheetName val=".1 AL 24."/>
      <sheetName val="25-07-2024"/>
      <sheetName val="26-07-2024"/>
      <sheetName val="27-07-2024 "/>
      <sheetName val="28-07-2024"/>
      <sheetName val="29-07-2024"/>
      <sheetName val="30-07-2024"/>
      <sheetName val="31-07-2024"/>
      <sheetName val="JULIO 2024"/>
      <sheetName val="01-08-2024"/>
      <sheetName val="02-08-2024"/>
      <sheetName val="03-08-2024"/>
      <sheetName val="04-08-2024 "/>
      <sheetName val="05-08-2024  "/>
      <sheetName val="06-08-2024"/>
      <sheetName val="07-08-2024"/>
      <sheetName val="08-08-2024"/>
      <sheetName val="09-08-2024"/>
      <sheetName val="10-08-2024 "/>
      <sheetName val="11-08-2024 "/>
      <sheetName val="12-08-2024"/>
      <sheetName val="13-08-2024"/>
      <sheetName val="14-08-2024 "/>
      <sheetName val="15-08-2024"/>
      <sheetName val="16-08-2024"/>
      <sheetName val="17-08-2024 "/>
      <sheetName val="18-08-2024"/>
      <sheetName val="19-08-2024 "/>
      <sheetName val="20-08-2024"/>
      <sheetName val="21-08-2024"/>
      <sheetName val="22-08-2024"/>
      <sheetName val="23-08-2024"/>
      <sheetName val="24-08-2024"/>
      <sheetName val=".1 al. 24."/>
      <sheetName val="25-08-2024"/>
      <sheetName val="26-08-2024"/>
      <sheetName val="27-08-2024"/>
      <sheetName val="28-08-2024"/>
      <sheetName val="29-08-2024"/>
      <sheetName val="30-08-2024"/>
      <sheetName val="31-08-2024"/>
      <sheetName val="AGOSTO 2024"/>
      <sheetName val="01-09-2024 "/>
      <sheetName val="02-09-2024  "/>
      <sheetName val="03-09-2024"/>
      <sheetName val="04-09-2024"/>
      <sheetName val="05-09-2024"/>
      <sheetName val="06-09-2024"/>
      <sheetName val="07-09-2024 "/>
      <sheetName val="08-09-2024"/>
      <sheetName val="09-09-2024"/>
      <sheetName val="10-09-2024"/>
      <sheetName val="11-09-2024 "/>
      <sheetName val="12-09-2024"/>
      <sheetName val="13-09-2024"/>
      <sheetName val="14-09-2024 "/>
      <sheetName val="15-09-2024  "/>
      <sheetName val="16-09-2024 "/>
      <sheetName val="17-09-2024"/>
      <sheetName val="18-09-2024"/>
      <sheetName val="19-09-2024"/>
      <sheetName val="20-09-2024 "/>
      <sheetName val="21-09-2024 "/>
      <sheetName val="22-09-2024  "/>
      <sheetName val="23-09-2024"/>
      <sheetName val="24-09-2024"/>
      <sheetName val="1 al 24 "/>
      <sheetName val="Trimestral"/>
      <sheetName val="Segundo Trimestre."/>
      <sheetName val="15 Hasta 21"/>
      <sheetName val="Mapa de Calor"/>
      <sheetName val="INFORME MENSUAL DE GESTIÓN 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56">
          <cell r="P56" t="str">
            <v>Operatividad</v>
          </cell>
        </row>
      </sheetData>
      <sheetData sheetId="292"/>
      <sheetData sheetId="293"/>
      <sheetData sheetId="294"/>
      <sheetData sheetId="295" refreshError="1"/>
    </sheetDataSet>
  </externalBook>
</externalLink>
</file>

<file path=xl/tables/table1.xml><?xml version="1.0" encoding="utf-8"?>
<table xmlns="http://schemas.openxmlformats.org/spreadsheetml/2006/main" id="1" name="Tabla334567810111214131516181920212322242627252829303132333536373839404142434445464748495051525354555657585960616263646566676869707172737475767778798182838485868788899091929394959698991001011021031041051061081091101111131121141151161171181201211221231393" displayName="Tabla334567810111214131516181920212322242627252829303132333536373839404142434445464748495051525354555657585960616263646566676869707172737475767778798182838485868788899091929394959698991001011021031041051061081091101111131121141151161171181201211221231393" ref="A11:N68" totalsRowShown="0" headerRowDxfId="15" dataDxfId="14" tableBorderDxfId="13">
  <autoFilter ref="A11:N68"/>
  <tableColumns count="14">
    <tableColumn id="1" name="Direcciones Regionales / Sección Turística" dataDxfId="12"/>
    <tableColumn id="2" name="Cal. de_x000a_Gestion"/>
    <tableColumn id="3" name="Patrullajes Preventivos" dataDxfId="11"/>
    <tableColumn id="4" name="Motocicletas Depuradas" dataDxfId="10"/>
    <tableColumn id="5" name="Motocicletas Retenidas" dataDxfId="9"/>
    <tableColumn id="6" name="Vehículos Depurados" dataDxfId="8"/>
    <tableColumn id="7" name="Personas Depuradas" dataDxfId="7"/>
    <tableColumn id="8" name="Personas Detenidas" dataDxfId="6"/>
    <tableColumn id="9" name="Cantidad de Asistencia Brindada a Extranjeros" dataDxfId="5"/>
    <tableColumn id="10" name="Extranjeros Beneficiados en Asistencias" dataDxfId="4"/>
    <tableColumn id="11" name="Cantidad de Asistencia Brindada a Dominicanos" dataDxfId="3"/>
    <tableColumn id="12" name="Dominicanos Beneficiados en Asistencias" dataDxfId="2"/>
    <tableColumn id="15" name="Crucerístas Beneficiados" dataDxfId="1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Tabla334567810111214131516181920212322242627252829303132333536373839404142434445464748495051525354555657585960616263646566676869707172737475767778798182838485868788899091929394959698991001011021031041051061081091101111131121141151161171181201211221231393[[#This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calculatedColumnFormula>
    </tableColumn>
    <tableColumn id="13" name="Total de Turístas Benefici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7"/>
  <sheetViews>
    <sheetView tabSelected="1" view="pageBreakPreview" topLeftCell="A59" zoomScale="20" zoomScaleNormal="20" zoomScaleSheetLayoutView="20" workbookViewId="0">
      <selection activeCell="V96" sqref="V96"/>
    </sheetView>
  </sheetViews>
  <sheetFormatPr baseColWidth="10" defaultColWidth="11.375" defaultRowHeight="14.25"/>
  <cols>
    <col min="1" max="1" width="80.25" customWidth="1"/>
    <col min="2" max="2" width="31.25" customWidth="1"/>
    <col min="3" max="3" width="40.625" customWidth="1"/>
    <col min="4" max="4" width="43.125" customWidth="1"/>
    <col min="5" max="5" width="50.625" customWidth="1"/>
    <col min="6" max="6" width="44.375" customWidth="1"/>
    <col min="7" max="7" width="45.625" customWidth="1"/>
    <col min="8" max="8" width="35.375" customWidth="1"/>
    <col min="9" max="10" width="55.125" customWidth="1"/>
    <col min="11" max="11" width="56" customWidth="1"/>
    <col min="12" max="12" width="57.375" customWidth="1"/>
    <col min="13" max="13" width="53" customWidth="1"/>
    <col min="14" max="14" width="51.375" customWidth="1"/>
    <col min="19" max="19" width="11.375" style="2"/>
  </cols>
  <sheetData>
    <row r="1" spans="1:20" ht="15" customHeight="1">
      <c r="K1" s="1"/>
    </row>
    <row r="3" spans="1:20" ht="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0" ht="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ht="245.45" customHeigh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</row>
    <row r="6" spans="1:20" ht="58.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20" ht="58.5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20" ht="58.5">
      <c r="A8" s="81" t="s">
        <v>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20" ht="112.5">
      <c r="A9" s="83" t="s">
        <v>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20" ht="124.5" hidden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20" ht="285.75" customHeight="1">
      <c r="A11" s="5" t="s">
        <v>4</v>
      </c>
      <c r="B11" s="6" t="s">
        <v>5</v>
      </c>
      <c r="C11" s="7" t="s">
        <v>6</v>
      </c>
      <c r="D11" s="8" t="s">
        <v>7</v>
      </c>
      <c r="E11" s="9" t="s">
        <v>8</v>
      </c>
      <c r="F11" s="10" t="s">
        <v>9</v>
      </c>
      <c r="G11" s="10" t="s">
        <v>10</v>
      </c>
      <c r="H11" s="7" t="s">
        <v>11</v>
      </c>
      <c r="I11" s="10" t="s">
        <v>12</v>
      </c>
      <c r="J11" s="10" t="s">
        <v>13</v>
      </c>
      <c r="K11" s="10" t="s">
        <v>14</v>
      </c>
      <c r="L11" s="11" t="s">
        <v>15</v>
      </c>
      <c r="M11" s="12" t="s">
        <v>16</v>
      </c>
      <c r="N11" s="13" t="s">
        <v>17</v>
      </c>
      <c r="S11"/>
      <c r="T11" s="2"/>
    </row>
    <row r="12" spans="1:20" ht="169.5" customHeight="1">
      <c r="A12" s="14" t="s">
        <v>18</v>
      </c>
      <c r="B12" s="14"/>
      <c r="C12" s="15">
        <f t="shared" ref="C12:N12" si="0">SUM(C13:C16)</f>
        <v>6383</v>
      </c>
      <c r="D12" s="15">
        <f t="shared" si="0"/>
        <v>6788</v>
      </c>
      <c r="E12" s="15">
        <f t="shared" si="0"/>
        <v>9</v>
      </c>
      <c r="F12" s="15">
        <f t="shared" si="0"/>
        <v>14826</v>
      </c>
      <c r="G12" s="15">
        <f t="shared" si="0"/>
        <v>23313</v>
      </c>
      <c r="H12" s="15">
        <f t="shared" si="0"/>
        <v>710</v>
      </c>
      <c r="I12" s="15">
        <f t="shared" si="0"/>
        <v>9799</v>
      </c>
      <c r="J12" s="15">
        <f t="shared" si="0"/>
        <v>262967</v>
      </c>
      <c r="K12" s="15">
        <f t="shared" si="0"/>
        <v>2905</v>
      </c>
      <c r="L12" s="15">
        <f t="shared" si="0"/>
        <v>149498</v>
      </c>
      <c r="M12" s="15">
        <f t="shared" si="0"/>
        <v>10100</v>
      </c>
      <c r="N12" s="15">
        <f t="shared" si="0"/>
        <v>422565</v>
      </c>
      <c r="P12" s="16"/>
      <c r="S12"/>
      <c r="T12" s="2"/>
    </row>
    <row r="13" spans="1:20" ht="57.75" customHeight="1">
      <c r="A13" s="17" t="s">
        <v>19</v>
      </c>
      <c r="B13" s="17" t="s">
        <v>20</v>
      </c>
      <c r="C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5037</v>
      </c>
      <c r="D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3691</v>
      </c>
      <c r="E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8</v>
      </c>
      <c r="F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12995</v>
      </c>
      <c r="G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18572</v>
      </c>
      <c r="H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675</v>
      </c>
      <c r="I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2599</v>
      </c>
      <c r="J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206074</v>
      </c>
      <c r="K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1761</v>
      </c>
      <c r="L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124373</v>
      </c>
      <c r="M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10100</v>
      </c>
      <c r="N13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340547</v>
      </c>
      <c r="O13" s="19" t="s">
        <v>20</v>
      </c>
      <c r="P13" s="20" t="s">
        <v>21</v>
      </c>
      <c r="Q13" s="21" t="s">
        <v>22</v>
      </c>
      <c r="S13"/>
      <c r="T13" s="2"/>
    </row>
    <row r="14" spans="1:20" ht="117" customHeight="1">
      <c r="A14" s="22" t="s">
        <v>23</v>
      </c>
      <c r="B14" s="17" t="s">
        <v>20</v>
      </c>
      <c r="C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0</v>
      </c>
      <c r="D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1650</v>
      </c>
      <c r="J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3678</v>
      </c>
      <c r="K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</v>
      </c>
      <c r="L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15</v>
      </c>
      <c r="M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4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3693</v>
      </c>
      <c r="O14" s="19"/>
      <c r="P14" s="20"/>
      <c r="Q14" s="21"/>
      <c r="S14"/>
      <c r="T14" s="2"/>
    </row>
    <row r="15" spans="1:20" ht="68.25" customHeight="1">
      <c r="A15" s="17" t="s">
        <v>24</v>
      </c>
      <c r="B15" s="17" t="s">
        <v>20</v>
      </c>
      <c r="C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1228</v>
      </c>
      <c r="D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3097</v>
      </c>
      <c r="E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1811</v>
      </c>
      <c r="G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4721</v>
      </c>
      <c r="H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34</v>
      </c>
      <c r="I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1037</v>
      </c>
      <c r="J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48674</v>
      </c>
      <c r="K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1098</v>
      </c>
      <c r="L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25069</v>
      </c>
      <c r="M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5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73743</v>
      </c>
      <c r="S15"/>
      <c r="T15" s="2"/>
    </row>
    <row r="16" spans="1:20" ht="49.5" customHeight="1">
      <c r="A16" s="17" t="s">
        <v>25</v>
      </c>
      <c r="B16" s="17" t="s">
        <v>20</v>
      </c>
      <c r="C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118</v>
      </c>
      <c r="D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20</v>
      </c>
      <c r="G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20</v>
      </c>
      <c r="H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4513</v>
      </c>
      <c r="J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4541</v>
      </c>
      <c r="K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41</v>
      </c>
      <c r="L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41</v>
      </c>
      <c r="M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6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4582</v>
      </c>
      <c r="S16"/>
      <c r="T16" s="2"/>
    </row>
    <row r="17" spans="1:20" ht="120">
      <c r="A17" s="14" t="s">
        <v>26</v>
      </c>
      <c r="B17" s="14"/>
      <c r="C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2697</v>
      </c>
      <c r="D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1145</v>
      </c>
      <c r="E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9</v>
      </c>
      <c r="F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61656</v>
      </c>
      <c r="G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58684</v>
      </c>
      <c r="H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270</v>
      </c>
      <c r="I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11408</v>
      </c>
      <c r="J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95283</v>
      </c>
      <c r="K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2258</v>
      </c>
      <c r="L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24718</v>
      </c>
      <c r="M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7" s="15">
        <f t="shared" ref="N17" si="1">SUM(N18:N21)</f>
        <v>120001</v>
      </c>
      <c r="S17"/>
      <c r="T17" s="2"/>
    </row>
    <row r="18" spans="1:20" ht="49.5" customHeight="1">
      <c r="A18" s="17" t="s">
        <v>27</v>
      </c>
      <c r="B18" s="17" t="s">
        <v>20</v>
      </c>
      <c r="C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588</v>
      </c>
      <c r="D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990</v>
      </c>
      <c r="E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7</v>
      </c>
      <c r="F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26466</v>
      </c>
      <c r="G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27391</v>
      </c>
      <c r="H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15</v>
      </c>
      <c r="I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7575</v>
      </c>
      <c r="J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84037</v>
      </c>
      <c r="K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2041</v>
      </c>
      <c r="L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20618</v>
      </c>
      <c r="M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8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104655</v>
      </c>
      <c r="S18"/>
      <c r="T18" s="2"/>
    </row>
    <row r="19" spans="1:20" ht="57" customHeight="1">
      <c r="A19" s="17" t="s">
        <v>28</v>
      </c>
      <c r="B19" s="17" t="s">
        <v>20</v>
      </c>
      <c r="C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360</v>
      </c>
      <c r="D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</v>
      </c>
      <c r="E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16490</v>
      </c>
      <c r="G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5657</v>
      </c>
      <c r="H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94</v>
      </c>
      <c r="I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3653</v>
      </c>
      <c r="J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3697</v>
      </c>
      <c r="K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115</v>
      </c>
      <c r="L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117</v>
      </c>
      <c r="M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19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3814</v>
      </c>
      <c r="S19"/>
      <c r="T19" s="2"/>
    </row>
    <row r="20" spans="1:20" ht="49.5" customHeight="1">
      <c r="A20" s="17" t="s">
        <v>29</v>
      </c>
      <c r="B20" s="17" t="s">
        <v>21</v>
      </c>
      <c r="C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981</v>
      </c>
      <c r="D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97</v>
      </c>
      <c r="E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7877</v>
      </c>
      <c r="G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4663</v>
      </c>
      <c r="H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49</v>
      </c>
      <c r="I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168</v>
      </c>
      <c r="J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7433</v>
      </c>
      <c r="K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74</v>
      </c>
      <c r="L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3936</v>
      </c>
      <c r="M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0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11369</v>
      </c>
      <c r="S20"/>
      <c r="T20" s="2"/>
    </row>
    <row r="21" spans="1:20" ht="49.5" customHeight="1">
      <c r="A21" s="17" t="s">
        <v>30</v>
      </c>
      <c r="B21" s="23" t="s">
        <v>20</v>
      </c>
      <c r="C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768</v>
      </c>
      <c r="D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57</v>
      </c>
      <c r="E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10823</v>
      </c>
      <c r="G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20973</v>
      </c>
      <c r="H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112</v>
      </c>
      <c r="I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12</v>
      </c>
      <c r="J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116</v>
      </c>
      <c r="K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28</v>
      </c>
      <c r="L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47</v>
      </c>
      <c r="M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1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163</v>
      </c>
      <c r="O21">
        <v>1</v>
      </c>
      <c r="S21"/>
      <c r="T21" s="2"/>
    </row>
    <row r="22" spans="1:20" ht="118.5" customHeight="1">
      <c r="A22" s="14" t="s">
        <v>31</v>
      </c>
      <c r="B22" s="14"/>
      <c r="C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1487</v>
      </c>
      <c r="D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1223</v>
      </c>
      <c r="E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3971</v>
      </c>
      <c r="G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2409</v>
      </c>
      <c r="H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79835</v>
      </c>
      <c r="J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137658</v>
      </c>
      <c r="K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6138</v>
      </c>
      <c r="L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26537</v>
      </c>
      <c r="M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49172</v>
      </c>
      <c r="N22" s="15">
        <f t="shared" ref="N22" si="2">SUM(N23:N27)</f>
        <v>213367</v>
      </c>
      <c r="S22"/>
      <c r="T22" s="2"/>
    </row>
    <row r="23" spans="1:20" ht="49.5" customHeight="1">
      <c r="A23" s="17" t="s">
        <v>32</v>
      </c>
      <c r="B23" s="17" t="s">
        <v>20</v>
      </c>
      <c r="C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703</v>
      </c>
      <c r="D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39</v>
      </c>
      <c r="E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1668</v>
      </c>
      <c r="G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1121</v>
      </c>
      <c r="H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6497</v>
      </c>
      <c r="J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27840</v>
      </c>
      <c r="K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</v>
      </c>
      <c r="L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</v>
      </c>
      <c r="M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49172</v>
      </c>
      <c r="N23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77013</v>
      </c>
      <c r="S23"/>
      <c r="T23" s="2"/>
    </row>
    <row r="24" spans="1:20" ht="49.5" customHeight="1">
      <c r="A24" s="17" t="s">
        <v>33</v>
      </c>
      <c r="B24" s="17" t="s">
        <v>21</v>
      </c>
      <c r="C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</v>
      </c>
      <c r="D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68345</v>
      </c>
      <c r="J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68878</v>
      </c>
      <c r="K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0</v>
      </c>
      <c r="L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0</v>
      </c>
      <c r="M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4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68878</v>
      </c>
      <c r="S24"/>
      <c r="T24" s="2"/>
    </row>
    <row r="25" spans="1:20" ht="49.5" customHeight="1">
      <c r="A25" s="17" t="s">
        <v>34</v>
      </c>
      <c r="B25" s="17" t="s">
        <v>20</v>
      </c>
      <c r="C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359</v>
      </c>
      <c r="D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9</v>
      </c>
      <c r="E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2019</v>
      </c>
      <c r="G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12</v>
      </c>
      <c r="H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4092</v>
      </c>
      <c r="J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11986</v>
      </c>
      <c r="K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4645</v>
      </c>
      <c r="L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13748</v>
      </c>
      <c r="M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5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25734</v>
      </c>
      <c r="S25"/>
      <c r="T25" s="2"/>
    </row>
    <row r="26" spans="1:20" ht="49.5" customHeight="1">
      <c r="A26" s="17" t="s">
        <v>35</v>
      </c>
      <c r="B26" s="17" t="s">
        <v>20</v>
      </c>
      <c r="C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388</v>
      </c>
      <c r="D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1175</v>
      </c>
      <c r="E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284</v>
      </c>
      <c r="G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1276</v>
      </c>
      <c r="H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633</v>
      </c>
      <c r="J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18464</v>
      </c>
      <c r="K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1286</v>
      </c>
      <c r="L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4112</v>
      </c>
      <c r="M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6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22576</v>
      </c>
      <c r="S26"/>
      <c r="T26" s="2"/>
    </row>
    <row r="27" spans="1:20" ht="49.5" customHeight="1">
      <c r="A27" s="17" t="s">
        <v>36</v>
      </c>
      <c r="B27" s="17" t="s">
        <v>20</v>
      </c>
      <c r="C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41</v>
      </c>
      <c r="D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268</v>
      </c>
      <c r="J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10490</v>
      </c>
      <c r="K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206</v>
      </c>
      <c r="L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8676</v>
      </c>
      <c r="M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7" s="18">
        <f>+Tabla334567810111214131516181920212322242627252829303132333536373839404142434445464748495051525354555657585960616263646566676869707172737475767778798182838485868788899091929394959698991001011021031041051061081091101111131121141151161171181201211221231393[[#This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19166</v>
      </c>
      <c r="S27"/>
      <c r="T27" s="2"/>
    </row>
    <row r="28" spans="1:20" ht="118.5" customHeight="1">
      <c r="A28" s="14" t="s">
        <v>37</v>
      </c>
      <c r="B28" s="14"/>
      <c r="C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6714</v>
      </c>
      <c r="D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14890</v>
      </c>
      <c r="E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36</v>
      </c>
      <c r="F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26870</v>
      </c>
      <c r="G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28646</v>
      </c>
      <c r="H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265</v>
      </c>
      <c r="I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281472</v>
      </c>
      <c r="J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941291</v>
      </c>
      <c r="K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166808</v>
      </c>
      <c r="L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530934</v>
      </c>
      <c r="M28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8" s="15">
        <f t="shared" ref="N28" si="3">SUM(N29:N35)</f>
        <v>1472225</v>
      </c>
      <c r="S28"/>
      <c r="T28" s="2"/>
    </row>
    <row r="29" spans="1:20" ht="49.5" customHeight="1">
      <c r="A29" s="17" t="s">
        <v>38</v>
      </c>
      <c r="B29" s="17" t="s">
        <v>20</v>
      </c>
      <c r="C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773</v>
      </c>
      <c r="D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568</v>
      </c>
      <c r="E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4109</v>
      </c>
      <c r="G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4212</v>
      </c>
      <c r="H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24</v>
      </c>
      <c r="I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7763</v>
      </c>
      <c r="J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610203</v>
      </c>
      <c r="K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3302</v>
      </c>
      <c r="L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258703</v>
      </c>
      <c r="M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29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868906</v>
      </c>
      <c r="S29"/>
      <c r="T29" s="2"/>
    </row>
    <row r="30" spans="1:20" ht="49.5" customHeight="1">
      <c r="A30" s="17" t="s">
        <v>39</v>
      </c>
      <c r="B30" s="17" t="s">
        <v>20</v>
      </c>
      <c r="C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177</v>
      </c>
      <c r="D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13</v>
      </c>
      <c r="I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125</v>
      </c>
      <c r="J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1760</v>
      </c>
      <c r="K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</v>
      </c>
      <c r="L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9</v>
      </c>
      <c r="M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0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1769</v>
      </c>
      <c r="S30"/>
      <c r="T30" s="2"/>
    </row>
    <row r="31" spans="1:20" ht="49.5" customHeight="1">
      <c r="A31" s="17" t="s">
        <v>40</v>
      </c>
      <c r="B31" s="17" t="s">
        <v>20</v>
      </c>
      <c r="C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1341</v>
      </c>
      <c r="D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362</v>
      </c>
      <c r="E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35</v>
      </c>
      <c r="F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2013</v>
      </c>
      <c r="G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2840</v>
      </c>
      <c r="H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18452</v>
      </c>
      <c r="J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45144</v>
      </c>
      <c r="K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20449</v>
      </c>
      <c r="L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105827</v>
      </c>
      <c r="M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1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150971</v>
      </c>
      <c r="S31"/>
      <c r="T31" s="2"/>
    </row>
    <row r="32" spans="1:20" ht="49.5" customHeight="1">
      <c r="A32" s="17" t="s">
        <v>41</v>
      </c>
      <c r="B32" s="17" t="s">
        <v>20</v>
      </c>
      <c r="C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2972</v>
      </c>
      <c r="D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12766</v>
      </c>
      <c r="E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13421</v>
      </c>
      <c r="G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15705</v>
      </c>
      <c r="H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202</v>
      </c>
      <c r="I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75690</v>
      </c>
      <c r="J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84312</v>
      </c>
      <c r="K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85016</v>
      </c>
      <c r="L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91720</v>
      </c>
      <c r="M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2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176032</v>
      </c>
      <c r="S32"/>
      <c r="T32" s="2"/>
    </row>
    <row r="33" spans="1:20" ht="49.5" customHeight="1">
      <c r="A33" s="17" t="s">
        <v>42</v>
      </c>
      <c r="B33" s="17" t="s">
        <v>20</v>
      </c>
      <c r="C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717</v>
      </c>
      <c r="D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1194</v>
      </c>
      <c r="E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4265</v>
      </c>
      <c r="G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2627</v>
      </c>
      <c r="H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12</v>
      </c>
      <c r="I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59471</v>
      </c>
      <c r="J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66848</v>
      </c>
      <c r="K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57312</v>
      </c>
      <c r="L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73410</v>
      </c>
      <c r="M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3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140258</v>
      </c>
      <c r="S33"/>
      <c r="T33" s="2"/>
    </row>
    <row r="34" spans="1:20" ht="49.5" customHeight="1">
      <c r="A34" s="17" t="s">
        <v>43</v>
      </c>
      <c r="B34" s="17" t="s">
        <v>20</v>
      </c>
      <c r="C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647</v>
      </c>
      <c r="D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1450</v>
      </c>
      <c r="G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1650</v>
      </c>
      <c r="H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14</v>
      </c>
      <c r="I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119948</v>
      </c>
      <c r="J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132996</v>
      </c>
      <c r="K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725</v>
      </c>
      <c r="L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1262</v>
      </c>
      <c r="M3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4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134258</v>
      </c>
      <c r="S34"/>
      <c r="T34" s="2"/>
    </row>
    <row r="35" spans="1:20" ht="49.5" customHeight="1">
      <c r="A35" s="17" t="s">
        <v>44</v>
      </c>
      <c r="B35" s="17" t="s">
        <v>21</v>
      </c>
      <c r="C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87</v>
      </c>
      <c r="D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1612</v>
      </c>
      <c r="G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1612</v>
      </c>
      <c r="H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23</v>
      </c>
      <c r="J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28</v>
      </c>
      <c r="K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</v>
      </c>
      <c r="L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</v>
      </c>
      <c r="M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5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31</v>
      </c>
      <c r="S35"/>
      <c r="T35" s="2"/>
    </row>
    <row r="36" spans="1:20" ht="120">
      <c r="A36" s="14" t="s">
        <v>45</v>
      </c>
      <c r="B36" s="24"/>
      <c r="C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7013</v>
      </c>
      <c r="D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1476</v>
      </c>
      <c r="E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33785</v>
      </c>
      <c r="G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8114</v>
      </c>
      <c r="H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78</v>
      </c>
      <c r="I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3459</v>
      </c>
      <c r="J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14135</v>
      </c>
      <c r="K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11697</v>
      </c>
      <c r="L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31295</v>
      </c>
      <c r="M3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6" s="15">
        <f t="shared" ref="N36" si="4">SUM(N37:N45)</f>
        <v>45430</v>
      </c>
      <c r="S36"/>
      <c r="T36" s="2"/>
    </row>
    <row r="37" spans="1:20" ht="49.5" customHeight="1">
      <c r="A37" s="17" t="s">
        <v>46</v>
      </c>
      <c r="B37" s="17" t="s">
        <v>20</v>
      </c>
      <c r="C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450</v>
      </c>
      <c r="D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10</v>
      </c>
      <c r="E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18893</v>
      </c>
      <c r="G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104</v>
      </c>
      <c r="H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10</v>
      </c>
      <c r="J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47</v>
      </c>
      <c r="K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495</v>
      </c>
      <c r="L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1152</v>
      </c>
      <c r="M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7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1199</v>
      </c>
      <c r="S37"/>
      <c r="T37" s="2"/>
    </row>
    <row r="38" spans="1:20" ht="49.5" customHeight="1">
      <c r="A38" s="17" t="s">
        <v>47</v>
      </c>
      <c r="B38" s="17" t="s">
        <v>20</v>
      </c>
      <c r="C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1104</v>
      </c>
      <c r="D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26</v>
      </c>
      <c r="J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211</v>
      </c>
      <c r="K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450</v>
      </c>
      <c r="L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6314</v>
      </c>
      <c r="M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8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6525</v>
      </c>
      <c r="S38"/>
      <c r="T38" s="2"/>
    </row>
    <row r="39" spans="1:20" ht="49.5" customHeight="1">
      <c r="A39" s="17" t="s">
        <v>48</v>
      </c>
      <c r="B39" s="17" t="s">
        <v>20</v>
      </c>
      <c r="C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2450</v>
      </c>
      <c r="D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113</v>
      </c>
      <c r="E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5921</v>
      </c>
      <c r="G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3368</v>
      </c>
      <c r="H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54</v>
      </c>
      <c r="I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91</v>
      </c>
      <c r="J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2038</v>
      </c>
      <c r="K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127</v>
      </c>
      <c r="L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3501</v>
      </c>
      <c r="M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39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5539</v>
      </c>
      <c r="S39"/>
      <c r="T39" s="2"/>
    </row>
    <row r="40" spans="1:20" ht="49.5" customHeight="1">
      <c r="A40" s="17" t="s">
        <v>49</v>
      </c>
      <c r="B40" s="17" t="s">
        <v>21</v>
      </c>
      <c r="C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572</v>
      </c>
      <c r="D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637</v>
      </c>
      <c r="E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4184</v>
      </c>
      <c r="G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313</v>
      </c>
      <c r="H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4</v>
      </c>
      <c r="J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16</v>
      </c>
      <c r="K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</v>
      </c>
      <c r="L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7</v>
      </c>
      <c r="M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0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23</v>
      </c>
      <c r="S40"/>
      <c r="T40" s="2"/>
    </row>
    <row r="41" spans="1:20" ht="49.5" customHeight="1">
      <c r="A41" s="17" t="s">
        <v>50</v>
      </c>
      <c r="B41" s="17" t="s">
        <v>20</v>
      </c>
      <c r="C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779</v>
      </c>
      <c r="D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640</v>
      </c>
      <c r="E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4764</v>
      </c>
      <c r="G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4201</v>
      </c>
      <c r="H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11</v>
      </c>
      <c r="I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111</v>
      </c>
      <c r="J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1496</v>
      </c>
      <c r="K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37</v>
      </c>
      <c r="L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500</v>
      </c>
      <c r="M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1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1996</v>
      </c>
      <c r="S41"/>
      <c r="T41" s="2"/>
    </row>
    <row r="42" spans="1:20" ht="49.5" customHeight="1">
      <c r="A42" s="17" t="s">
        <v>51</v>
      </c>
      <c r="B42" s="17" t="s">
        <v>20</v>
      </c>
      <c r="C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369</v>
      </c>
      <c r="D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7</v>
      </c>
      <c r="I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3164</v>
      </c>
      <c r="J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9472</v>
      </c>
      <c r="K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10240</v>
      </c>
      <c r="L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13957</v>
      </c>
      <c r="M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2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23429</v>
      </c>
      <c r="S42"/>
      <c r="T42" s="2"/>
    </row>
    <row r="43" spans="1:20" ht="53.25" customHeight="1">
      <c r="A43" s="17" t="s">
        <v>52</v>
      </c>
      <c r="B43" s="17" t="s">
        <v>21</v>
      </c>
      <c r="C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395</v>
      </c>
      <c r="D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76</v>
      </c>
      <c r="E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23</v>
      </c>
      <c r="G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128</v>
      </c>
      <c r="H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</v>
      </c>
      <c r="I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4</v>
      </c>
      <c r="J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21</v>
      </c>
      <c r="K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19</v>
      </c>
      <c r="L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752</v>
      </c>
      <c r="M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3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773</v>
      </c>
      <c r="S43"/>
      <c r="T43" s="2"/>
    </row>
    <row r="44" spans="1:20" ht="49.5" customHeight="1">
      <c r="A44" s="17" t="s">
        <v>53</v>
      </c>
      <c r="B44" s="17" t="s">
        <v>20</v>
      </c>
      <c r="C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297</v>
      </c>
      <c r="D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</v>
      </c>
      <c r="I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25</v>
      </c>
      <c r="J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483</v>
      </c>
      <c r="K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95</v>
      </c>
      <c r="L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2956</v>
      </c>
      <c r="M4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4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3439</v>
      </c>
      <c r="S44"/>
      <c r="T44" s="2"/>
    </row>
    <row r="45" spans="1:20" ht="103.5" customHeight="1">
      <c r="A45" s="22" t="s">
        <v>54</v>
      </c>
      <c r="B45" s="17" t="s">
        <v>20</v>
      </c>
      <c r="C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597</v>
      </c>
      <c r="D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24</v>
      </c>
      <c r="J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351</v>
      </c>
      <c r="K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232</v>
      </c>
      <c r="L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2156</v>
      </c>
      <c r="M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5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2507</v>
      </c>
      <c r="S45"/>
      <c r="T45" s="2"/>
    </row>
    <row r="46" spans="1:20" ht="120">
      <c r="A46" s="14" t="s">
        <v>55</v>
      </c>
      <c r="B46" s="14"/>
      <c r="C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4766</v>
      </c>
      <c r="D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1539</v>
      </c>
      <c r="E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35</v>
      </c>
      <c r="F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9444</v>
      </c>
      <c r="G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6645</v>
      </c>
      <c r="H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842</v>
      </c>
      <c r="I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102612</v>
      </c>
      <c r="J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133552</v>
      </c>
      <c r="K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182</v>
      </c>
      <c r="L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152</v>
      </c>
      <c r="M46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609283</v>
      </c>
      <c r="N46" s="15">
        <f t="shared" ref="N46" si="5">SUM(N47:N52)</f>
        <v>742987</v>
      </c>
      <c r="S46"/>
      <c r="T46" s="2"/>
    </row>
    <row r="47" spans="1:20" ht="53.25" customHeight="1">
      <c r="A47" s="17" t="s">
        <v>56</v>
      </c>
      <c r="B47" s="17" t="s">
        <v>20</v>
      </c>
      <c r="C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2211</v>
      </c>
      <c r="D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177</v>
      </c>
      <c r="E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22</v>
      </c>
      <c r="F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875</v>
      </c>
      <c r="G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413</v>
      </c>
      <c r="H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264</v>
      </c>
      <c r="I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83911</v>
      </c>
      <c r="J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84137</v>
      </c>
      <c r="K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</v>
      </c>
      <c r="L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</v>
      </c>
      <c r="M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609283</v>
      </c>
      <c r="N47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693423</v>
      </c>
      <c r="S47"/>
      <c r="T47" s="2"/>
    </row>
    <row r="48" spans="1:20" ht="49.5" customHeight="1">
      <c r="A48" s="17" t="s">
        <v>57</v>
      </c>
      <c r="B48" s="17" t="s">
        <v>20</v>
      </c>
      <c r="C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247</v>
      </c>
      <c r="D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257</v>
      </c>
      <c r="E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273</v>
      </c>
      <c r="G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251</v>
      </c>
      <c r="H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</v>
      </c>
      <c r="I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152</v>
      </c>
      <c r="J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4410</v>
      </c>
      <c r="K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</v>
      </c>
      <c r="L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</v>
      </c>
      <c r="M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8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4411</v>
      </c>
      <c r="S48"/>
      <c r="T48" s="2"/>
    </row>
    <row r="49" spans="1:20" ht="49.5" customHeight="1">
      <c r="A49" s="17" t="s">
        <v>58</v>
      </c>
      <c r="B49" s="17" t="s">
        <v>20</v>
      </c>
      <c r="C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1022</v>
      </c>
      <c r="D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249</v>
      </c>
      <c r="E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2</v>
      </c>
      <c r="F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1408</v>
      </c>
      <c r="G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25</v>
      </c>
      <c r="H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38</v>
      </c>
      <c r="I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117</v>
      </c>
      <c r="J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1370</v>
      </c>
      <c r="K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</v>
      </c>
      <c r="L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6</v>
      </c>
      <c r="M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49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1376</v>
      </c>
      <c r="S49"/>
      <c r="T49" s="2"/>
    </row>
    <row r="50" spans="1:20" ht="49.5" customHeight="1">
      <c r="A50" s="17" t="s">
        <v>59</v>
      </c>
      <c r="B50" s="17" t="s">
        <v>20</v>
      </c>
      <c r="C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142</v>
      </c>
      <c r="D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4</v>
      </c>
      <c r="I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17873</v>
      </c>
      <c r="J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18032</v>
      </c>
      <c r="K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160</v>
      </c>
      <c r="L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0</v>
      </c>
      <c r="M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0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18032</v>
      </c>
      <c r="S50"/>
      <c r="T50" s="2"/>
    </row>
    <row r="51" spans="1:20" ht="49.5" customHeight="1">
      <c r="A51" s="17" t="s">
        <v>60</v>
      </c>
      <c r="B51" s="17" t="s">
        <v>20</v>
      </c>
      <c r="C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338</v>
      </c>
      <c r="D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21</v>
      </c>
      <c r="E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1127</v>
      </c>
      <c r="G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45</v>
      </c>
      <c r="H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14</v>
      </c>
      <c r="I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541</v>
      </c>
      <c r="J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25583</v>
      </c>
      <c r="K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9</v>
      </c>
      <c r="L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133</v>
      </c>
      <c r="M5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1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25716</v>
      </c>
      <c r="S51"/>
      <c r="T51" s="2"/>
    </row>
    <row r="52" spans="1:20" ht="49.5" customHeight="1">
      <c r="A52" s="17" t="s">
        <v>61</v>
      </c>
      <c r="B52" s="17" t="s">
        <v>20</v>
      </c>
      <c r="C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806</v>
      </c>
      <c r="D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835</v>
      </c>
      <c r="E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11</v>
      </c>
      <c r="F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5761</v>
      </c>
      <c r="G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5911</v>
      </c>
      <c r="H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519</v>
      </c>
      <c r="I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18</v>
      </c>
      <c r="J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20</v>
      </c>
      <c r="K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</v>
      </c>
      <c r="L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9</v>
      </c>
      <c r="M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2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29</v>
      </c>
      <c r="S52"/>
      <c r="T52" s="2"/>
    </row>
    <row r="53" spans="1:20" ht="114.75" customHeight="1">
      <c r="A53" s="14" t="s">
        <v>62</v>
      </c>
      <c r="B53" s="14"/>
      <c r="C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4104</v>
      </c>
      <c r="D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3554</v>
      </c>
      <c r="E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119</v>
      </c>
      <c r="F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18144</v>
      </c>
      <c r="G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21097</v>
      </c>
      <c r="H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217</v>
      </c>
      <c r="I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22567</v>
      </c>
      <c r="J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96017</v>
      </c>
      <c r="K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4694</v>
      </c>
      <c r="L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118629</v>
      </c>
      <c r="M53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3" s="15">
        <f t="shared" ref="N53" si="6">SUM(N54:N60)</f>
        <v>214646</v>
      </c>
      <c r="S53"/>
      <c r="T53" s="2"/>
    </row>
    <row r="54" spans="1:20" ht="49.5" customHeight="1">
      <c r="A54" s="17" t="s">
        <v>63</v>
      </c>
      <c r="B54" s="17" t="s">
        <v>20</v>
      </c>
      <c r="C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859</v>
      </c>
      <c r="D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10</v>
      </c>
      <c r="E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55</v>
      </c>
      <c r="F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1483</v>
      </c>
      <c r="G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1408</v>
      </c>
      <c r="H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68</v>
      </c>
      <c r="I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158</v>
      </c>
      <c r="J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3058</v>
      </c>
      <c r="K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544</v>
      </c>
      <c r="L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49917</v>
      </c>
      <c r="M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4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52975</v>
      </c>
      <c r="S54"/>
      <c r="T54" s="2"/>
    </row>
    <row r="55" spans="1:20" ht="49.5" customHeight="1">
      <c r="A55" s="17" t="s">
        <v>64</v>
      </c>
      <c r="B55" s="17" t="s">
        <v>20</v>
      </c>
      <c r="C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789</v>
      </c>
      <c r="D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43</v>
      </c>
      <c r="E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5487</v>
      </c>
      <c r="G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5620</v>
      </c>
      <c r="H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4</v>
      </c>
      <c r="I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4201</v>
      </c>
      <c r="J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23191</v>
      </c>
      <c r="K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1254</v>
      </c>
      <c r="L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7551</v>
      </c>
      <c r="M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5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30742</v>
      </c>
      <c r="S55"/>
    </row>
    <row r="56" spans="1:20" ht="57" customHeight="1">
      <c r="A56" s="17" t="s">
        <v>65</v>
      </c>
      <c r="B56" s="17" t="s">
        <v>20</v>
      </c>
      <c r="C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959</v>
      </c>
      <c r="D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2850</v>
      </c>
      <c r="G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2850</v>
      </c>
      <c r="H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</v>
      </c>
      <c r="I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369</v>
      </c>
      <c r="J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39002</v>
      </c>
      <c r="K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255</v>
      </c>
      <c r="L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47675</v>
      </c>
      <c r="M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6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86677</v>
      </c>
      <c r="P56" t="s">
        <v>66</v>
      </c>
      <c r="Q56" s="25">
        <f>+C68</f>
        <v>35938</v>
      </c>
      <c r="S56"/>
    </row>
    <row r="57" spans="1:20" ht="64.5" customHeight="1">
      <c r="A57" s="17" t="s">
        <v>67</v>
      </c>
      <c r="B57" s="17" t="s">
        <v>20</v>
      </c>
      <c r="C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197</v>
      </c>
      <c r="D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1875</v>
      </c>
      <c r="E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1458</v>
      </c>
      <c r="G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2103</v>
      </c>
      <c r="H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30</v>
      </c>
      <c r="I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292</v>
      </c>
      <c r="J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10258</v>
      </c>
      <c r="K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13</v>
      </c>
      <c r="L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426</v>
      </c>
      <c r="M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7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</f>
        <v>10684</v>
      </c>
      <c r="P57" t="s">
        <v>68</v>
      </c>
      <c r="Q57" s="25">
        <f>+D68+F68+G68</f>
        <v>351272</v>
      </c>
      <c r="S57"/>
    </row>
    <row r="58" spans="1:20" ht="49.5" customHeight="1">
      <c r="A58" s="17" t="s">
        <v>69</v>
      </c>
      <c r="B58" s="17" t="s">
        <v>21</v>
      </c>
      <c r="C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102</v>
      </c>
      <c r="D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16216</v>
      </c>
      <c r="J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16216</v>
      </c>
      <c r="K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0</v>
      </c>
      <c r="L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0</v>
      </c>
      <c r="M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8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16216</v>
      </c>
      <c r="P58" t="s">
        <v>70</v>
      </c>
      <c r="Q58" s="25">
        <f>+H68</f>
        <v>2416</v>
      </c>
      <c r="S58"/>
    </row>
    <row r="59" spans="1:20" ht="49.5" customHeight="1">
      <c r="A59" s="17" t="s">
        <v>71</v>
      </c>
      <c r="B59" s="17" t="s">
        <v>20</v>
      </c>
      <c r="C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1049</v>
      </c>
      <c r="D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1352</v>
      </c>
      <c r="E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47</v>
      </c>
      <c r="F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5785</v>
      </c>
      <c r="G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7954</v>
      </c>
      <c r="H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96</v>
      </c>
      <c r="I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1186</v>
      </c>
      <c r="J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2082</v>
      </c>
      <c r="K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2403</v>
      </c>
      <c r="L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3145</v>
      </c>
      <c r="M5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59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5227</v>
      </c>
      <c r="P59" t="s">
        <v>72</v>
      </c>
      <c r="Q59" s="25">
        <f>+I68+K68</f>
        <v>708419</v>
      </c>
      <c r="S59"/>
    </row>
    <row r="60" spans="1:20" s="28" customFormat="1" ht="49.5" customHeight="1">
      <c r="A60" s="26" t="s">
        <v>73</v>
      </c>
      <c r="B60" s="26" t="s">
        <v>21</v>
      </c>
      <c r="C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149</v>
      </c>
      <c r="D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274</v>
      </c>
      <c r="E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16</v>
      </c>
      <c r="F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1081</v>
      </c>
      <c r="G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1162</v>
      </c>
      <c r="H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16</v>
      </c>
      <c r="I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145</v>
      </c>
      <c r="J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2210</v>
      </c>
      <c r="K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225</v>
      </c>
      <c r="L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9915</v>
      </c>
      <c r="M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0" s="27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</f>
        <v>12125</v>
      </c>
    </row>
    <row r="61" spans="1:20" ht="120">
      <c r="A61" s="14" t="s">
        <v>74</v>
      </c>
      <c r="B61" s="14"/>
      <c r="C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935</v>
      </c>
      <c r="D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</v>
      </c>
      <c r="E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1574</v>
      </c>
      <c r="G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1474</v>
      </c>
      <c r="H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18</v>
      </c>
      <c r="I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16</v>
      </c>
      <c r="J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138</v>
      </c>
      <c r="K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154</v>
      </c>
      <c r="L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1253</v>
      </c>
      <c r="M6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1" s="15">
        <f t="shared" ref="N61" si="7">SUM(N62:N63)</f>
        <v>1391</v>
      </c>
      <c r="S61"/>
    </row>
    <row r="62" spans="1:20" ht="49.5" customHeight="1">
      <c r="A62" s="17" t="s">
        <v>75</v>
      </c>
      <c r="B62" s="17" t="s">
        <v>20</v>
      </c>
      <c r="C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356</v>
      </c>
      <c r="D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3</v>
      </c>
      <c r="E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1081</v>
      </c>
      <c r="G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940</v>
      </c>
      <c r="H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12</v>
      </c>
      <c r="I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</v>
      </c>
      <c r="J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</v>
      </c>
      <c r="K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3</v>
      </c>
      <c r="L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7</v>
      </c>
      <c r="M6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2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9</v>
      </c>
      <c r="S62"/>
    </row>
    <row r="63" spans="1:20" ht="49.5" customHeight="1">
      <c r="A63" s="17" t="s">
        <v>76</v>
      </c>
      <c r="B63" s="29" t="s">
        <v>20</v>
      </c>
      <c r="C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579</v>
      </c>
      <c r="D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493</v>
      </c>
      <c r="G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534</v>
      </c>
      <c r="H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6</v>
      </c>
      <c r="I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14</v>
      </c>
      <c r="J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136</v>
      </c>
      <c r="K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151</v>
      </c>
      <c r="L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1246</v>
      </c>
      <c r="M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3" s="18">
        <f>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</f>
        <v>1382</v>
      </c>
      <c r="S63"/>
    </row>
    <row r="64" spans="1:20" ht="112.5" customHeight="1">
      <c r="A64" s="14" t="s">
        <v>77</v>
      </c>
      <c r="B64" s="14"/>
      <c r="C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1839</v>
      </c>
      <c r="D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</v>
      </c>
      <c r="E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</v>
      </c>
      <c r="H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15</v>
      </c>
      <c r="I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33</v>
      </c>
      <c r="J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180</v>
      </c>
      <c r="K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2382</v>
      </c>
      <c r="L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18067</v>
      </c>
      <c r="M6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4" s="15">
        <f t="shared" ref="N64" si="8">SUM(N65:N67)</f>
        <v>18247</v>
      </c>
      <c r="S64"/>
    </row>
    <row r="65" spans="1:19" ht="49.5" customHeight="1">
      <c r="A65" s="17" t="s">
        <v>78</v>
      </c>
      <c r="B65" s="17" t="s">
        <v>20</v>
      </c>
      <c r="C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730</v>
      </c>
      <c r="D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2</v>
      </c>
      <c r="I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21</v>
      </c>
      <c r="J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108</v>
      </c>
      <c r="K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1377</v>
      </c>
      <c r="L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9301</v>
      </c>
      <c r="M6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5" s="18">
        <f>SUM(Tabla334567810111214131516181920212322242627252829303132333536373839404142434445464748495051525354555657585960616263646566676869707172737475767778798182838485868788899091929394959698991001011021031041051061081091101111131121141151161171181201211221231393[[#This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Beneficiados]])</f>
        <v>9409</v>
      </c>
      <c r="S65"/>
    </row>
    <row r="66" spans="1:19" ht="49.5" customHeight="1">
      <c r="A66" s="17" t="s">
        <v>79</v>
      </c>
      <c r="B66" s="17" t="s">
        <v>20</v>
      </c>
      <c r="C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722</v>
      </c>
      <c r="D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0</v>
      </c>
      <c r="E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0</v>
      </c>
      <c r="F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0</v>
      </c>
      <c r="H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0</v>
      </c>
      <c r="I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11</v>
      </c>
      <c r="J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70</v>
      </c>
      <c r="K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579</v>
      </c>
      <c r="L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2489</v>
      </c>
      <c r="M6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6" s="18">
        <f>SUM(Tabla334567810111214131516181920212322242627252829303132333536373839404142434445464748495051525354555657585960616263646566676869707172737475767778798182838485868788899091929394959698991001011021031041051061081091101111131121141151161171181201211221231393[[#This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Beneficiados]])</f>
        <v>2559</v>
      </c>
      <c r="S66"/>
    </row>
    <row r="67" spans="1:19" ht="49.5" customHeight="1">
      <c r="A67" s="17" t="s">
        <v>80</v>
      </c>
      <c r="B67" s="17" t="s">
        <v>20</v>
      </c>
      <c r="C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Preventivos]]+[1]!Tabla334567810111214131516181920212322242627252829303132333536373839404142434445464748495051525354555657585960616263646566676869707172737475767778798182838485868788899091929394959698991001011021031041051061081091101111131121141151161171181201211221231333[[#This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Preventivos]]+[1]!Tabla334567810111214131516181920212322242627252829303132333536373839404142434445464748495051525354555657585960616263646566676869707172737475767778798182838485868788899091929394959698991001011021031041051061081091101111131121141151161171181201211221231360[[#This Row],[Patrullajes Preventivos]])</f>
        <v>387</v>
      </c>
      <c r="D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Depuradas]])</f>
        <v>1</v>
      </c>
      <c r="E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Row],[Motocicletas Retenidas]])</f>
        <v>1</v>
      </c>
      <c r="F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Depurados]]+[1]!Tabla334567810111214131516181920212322242627252829303132333536373839404142434445464748495051525354555657585960616263646566676869707172737475767778798182838485868788899091929394959698991001011021031041051061081091101111131121141151161171181201211221231333[[#This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Depurados]]+[1]!Tabla334567810111214131516181920212322242627252829303132333536373839404142434445464748495051525354555657585960616263646566676869707172737475767778798182838485868788899091929394959698991001011021031041051061081091101111131121141151161171181201211221231360[[#This Row],[Vehículos Depurados]])</f>
        <v>0</v>
      </c>
      <c r="G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Depuradas]])</f>
        <v>1</v>
      </c>
      <c r="H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Detenidas]]+[1]!Tabla334567810111214131516181920212322242627252829303132333536373839404142434445464748495051525354555657585960616263646566676869707172737475767778798182838485868788899091929394959698991001011021031041051061081091101111131121141151161171181201211221231333[[#This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Detenidas]]+[1]!Tabla334567810111214131516181920212322242627252829303132333536373839404142434445464748495051525354555657585960616263646566676869707172737475767778798182838485868788899091929394959698991001011021031041051061081091101111131121141151161171181201211221231360[[#This Row],[Personas Detenidas]])</f>
        <v>13</v>
      </c>
      <c r="I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Extranjeros]])</f>
        <v>1</v>
      </c>
      <c r="J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Row],[Extranjeros Beneficiados en Asistencias]])</f>
        <v>2</v>
      </c>
      <c r="K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Dominicanos]]+[1]!Tabla334567810111214131516181920212322242627252829303132333536373839404142434445464748495051525354555657585960616263646566676869707172737475767778798182838485868788899091929394959698991001011021031041051061081091101111131121141151161171181201211221231333[[#This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Dominicanos]]+[1]!Tabla334567810111214131516181920212322242627252829303132333536373839404142434445464748495051525354555657585960616263646566676869707172737475767778798182838485868788899091929394959698991001011021031041051061081091101111131121141151161171181201211221231360[[#This Row],[Cantidad de Asistencia Brindada a Dominicanos]])</f>
        <v>426</v>
      </c>
      <c r="L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Asistencias]]+[1]!Tabla334567810111214131516181920212322242627252829303132333536373839404142434445464748495051525354555657585960616263646566676869707172737475767778798182838485868788899091929394959698991001011021031041051061081091101111131121141151161171181201211221231333[[#This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Asistencias]]+[1]!Tabla334567810111214131516181920212322242627252829303132333536373839404142434445464748495051525354555657585960616263646566676869707172737475767778798182838485868788899091929394959698991001011021031041051061081091101111131121141151161171181201211221231360[[#This Row],[Dominicanos Beneficiados en Asistencias]])</f>
        <v>6277</v>
      </c>
      <c r="M6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334567810111214131516181920212322242627252829303132333536373839404142434445464748495051525354555657585960616263646566676869707172737475767778798182838485868788899091929394959698991001011021031041051061081091101111131121141151161171181201211221231333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334567810111214131516181920212322242627252829303132333536373839404142434445464748495051525354555657585960616263646566676869707172737475767778798182838485868788899091929394959698991001011021031041051061081091101111131121141151161171181201211221231360[[#This Row],[Crucerístas Beneficiados]])</f>
        <v>0</v>
      </c>
      <c r="N67" s="18">
        <f>SUM(Tabla334567810111214131516181920212322242627252829303132333536373839404142434445464748495051525354555657585960616263646566676869707172737475767778798182838485868788899091929394959698991001011021031041051061081091101111131121141151161171181201211221231393[[#This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Asistencias]]+Tabla334567810111214131516181920212322242627252829303132333536373839404142434445464748495051525354555657585960616263646566676869707172737475767778798182838485868788899091929394959698991001011021031041051061081091101111131121141151161171181201211221231393[[#This Row],[Crucerístas Beneficiados]])</f>
        <v>6279</v>
      </c>
      <c r="S67"/>
    </row>
    <row r="68" spans="1:19" ht="60">
      <c r="A68" s="30" t="s">
        <v>81</v>
      </c>
      <c r="B68" s="30"/>
      <c r="C68" s="31">
        <f t="shared" ref="C68:N68" si="9">SUM(C12+C17+C22+C28+C36+C46+C53+C61+C64)</f>
        <v>35938</v>
      </c>
      <c r="D68" s="31">
        <f t="shared" si="9"/>
        <v>30619</v>
      </c>
      <c r="E68" s="31">
        <f t="shared" si="9"/>
        <v>210</v>
      </c>
      <c r="F68" s="31">
        <f t="shared" si="9"/>
        <v>170270</v>
      </c>
      <c r="G68" s="31">
        <f t="shared" si="9"/>
        <v>150383</v>
      </c>
      <c r="H68" s="31">
        <f t="shared" si="9"/>
        <v>2416</v>
      </c>
      <c r="I68" s="31">
        <f t="shared" si="9"/>
        <v>511201</v>
      </c>
      <c r="J68" s="31">
        <f>SUM(J12+J17+J22+J28+J36+J46+J53+J61+J64)</f>
        <v>1681221</v>
      </c>
      <c r="K68" s="31">
        <f t="shared" si="9"/>
        <v>197218</v>
      </c>
      <c r="L68" s="31">
        <f t="shared" si="9"/>
        <v>901083</v>
      </c>
      <c r="M68" s="31">
        <f t="shared" si="9"/>
        <v>668555</v>
      </c>
      <c r="N68" s="31">
        <f t="shared" si="9"/>
        <v>3250859</v>
      </c>
      <c r="S68"/>
    </row>
    <row r="69" spans="1:19" ht="18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S69"/>
    </row>
    <row r="70" spans="1:19" ht="85.5" customHeight="1">
      <c r="A70" s="68" t="s">
        <v>82</v>
      </c>
      <c r="B70" s="68"/>
      <c r="C70" s="68"/>
      <c r="D70" s="68"/>
      <c r="E70" s="68"/>
      <c r="F70" s="68"/>
      <c r="G70" s="68"/>
      <c r="H70" s="68"/>
      <c r="I70" s="85" t="s">
        <v>83</v>
      </c>
      <c r="J70" s="86"/>
      <c r="K70" s="33" t="s">
        <v>84</v>
      </c>
      <c r="L70" s="34" t="s">
        <v>85</v>
      </c>
      <c r="M70" s="87" t="s">
        <v>86</v>
      </c>
      <c r="N70" s="88"/>
      <c r="S70"/>
    </row>
    <row r="71" spans="1:19" ht="104.25" customHeight="1">
      <c r="A71" s="68" t="str">
        <f>CONCATENATE(C11,", ",TEXT(C68,"#,##0"))</f>
        <v>Patrullajes Preventivos, 35,938</v>
      </c>
      <c r="B71" s="68"/>
      <c r="C71" s="68"/>
      <c r="D71" s="68"/>
      <c r="E71" s="68"/>
      <c r="F71" s="68"/>
      <c r="G71" s="68"/>
      <c r="H71" s="35"/>
      <c r="I71" s="77" t="s">
        <v>87</v>
      </c>
      <c r="J71" s="78"/>
      <c r="K71" s="36"/>
      <c r="L71" s="37"/>
      <c r="M71" s="79"/>
      <c r="N71" s="80"/>
      <c r="S71"/>
    </row>
    <row r="72" spans="1:19" ht="81.95" customHeight="1">
      <c r="A72" s="68" t="str">
        <f>CONCATENATE(D11,", ",TEXT(D68,"#,##0"))</f>
        <v>Motocicletas Depuradas, 30,619</v>
      </c>
      <c r="B72" s="68"/>
      <c r="C72" s="68"/>
      <c r="D72" s="68"/>
      <c r="E72" s="68"/>
      <c r="F72" s="68"/>
      <c r="G72" s="68"/>
      <c r="H72" s="35"/>
      <c r="I72" s="70" t="s">
        <v>88</v>
      </c>
      <c r="J72" s="71"/>
      <c r="K72" s="38"/>
      <c r="L72" s="38"/>
      <c r="M72" s="72"/>
      <c r="N72" s="73"/>
      <c r="S72"/>
    </row>
    <row r="73" spans="1:19" ht="81.95" customHeight="1">
      <c r="A73" s="68" t="str">
        <f>CONCATENATE(E11,", ",TEXT(E68,"#,##0"))</f>
        <v>Motocicletas Retenidas, 210</v>
      </c>
      <c r="B73" s="68"/>
      <c r="C73" s="68"/>
      <c r="D73" s="68"/>
      <c r="E73" s="68"/>
      <c r="F73" s="68"/>
      <c r="G73" s="68"/>
      <c r="H73" s="39"/>
      <c r="I73" s="75" t="s">
        <v>89</v>
      </c>
      <c r="J73" s="75"/>
      <c r="K73" s="36"/>
      <c r="L73" s="36"/>
      <c r="M73" s="76"/>
      <c r="N73" s="76"/>
      <c r="S73" s="40"/>
    </row>
    <row r="74" spans="1:19" ht="81.95" customHeight="1">
      <c r="A74" s="68" t="str">
        <f>CONCATENATE(F11,", ",TEXT(F68,"#,##0"))</f>
        <v>Vehículos Depurados, 170,270</v>
      </c>
      <c r="B74" s="68"/>
      <c r="C74" s="68"/>
      <c r="D74" s="68"/>
      <c r="E74" s="68"/>
      <c r="F74" s="68"/>
      <c r="G74" s="68"/>
      <c r="H74" s="35"/>
      <c r="I74" s="77" t="s">
        <v>28</v>
      </c>
      <c r="J74" s="78"/>
      <c r="K74" s="36"/>
      <c r="L74" s="37"/>
      <c r="M74" s="79"/>
      <c r="N74" s="80"/>
      <c r="S74" s="41"/>
    </row>
    <row r="75" spans="1:19" ht="81.95" customHeight="1">
      <c r="A75" s="68" t="str">
        <f>CONCATENATE(G11,", ",TEXT(G68,"#,##0"))</f>
        <v>Personas Depuradas, 150,383</v>
      </c>
      <c r="B75" s="68"/>
      <c r="C75" s="68"/>
      <c r="D75" s="68"/>
      <c r="E75" s="68"/>
      <c r="F75" s="68"/>
      <c r="G75" s="68"/>
      <c r="H75" s="35"/>
      <c r="I75" s="70" t="s">
        <v>90</v>
      </c>
      <c r="J75" s="71"/>
      <c r="K75" s="42"/>
      <c r="L75" s="42"/>
      <c r="M75" s="72"/>
      <c r="N75" s="73"/>
      <c r="S75" s="40"/>
    </row>
    <row r="76" spans="1:19" ht="81.95" customHeight="1">
      <c r="A76" s="68" t="str">
        <f>CONCATENATE(H11,", ",TEXT(H68,"#,##0"))</f>
        <v>Personas Detenidas, 2,416</v>
      </c>
      <c r="B76" s="68"/>
      <c r="C76" s="68"/>
      <c r="D76" s="68"/>
      <c r="E76" s="68"/>
      <c r="F76" s="68"/>
      <c r="G76" s="68"/>
      <c r="H76" s="39"/>
      <c r="I76" s="39"/>
      <c r="J76" s="39"/>
      <c r="K76" s="39"/>
      <c r="L76" s="39"/>
      <c r="M76" s="39"/>
      <c r="S76" s="40"/>
    </row>
    <row r="77" spans="1:19" ht="81.95" customHeight="1">
      <c r="A77" s="68" t="str">
        <f>CONCATENATE(I11,", ",TEXT(I68,"#,##0"))</f>
        <v>Cantidad de Asistencia Brindada a Extranjeros, 511,201</v>
      </c>
      <c r="B77" s="68"/>
      <c r="C77" s="68"/>
      <c r="D77" s="68"/>
      <c r="E77" s="68"/>
      <c r="F77" s="68"/>
      <c r="G77" s="68"/>
      <c r="H77" s="68"/>
      <c r="I77" s="39"/>
      <c r="J77" s="39"/>
      <c r="K77" s="39"/>
      <c r="L77" s="39"/>
      <c r="M77" s="39"/>
      <c r="S77" s="41"/>
    </row>
    <row r="78" spans="1:19" ht="81.95" customHeight="1">
      <c r="A78" s="74" t="str">
        <f>CONCATENATE(J11,", ",TEXT(J68,"#,##0"))</f>
        <v>Extranjeros Beneficiados en Asistencias, 1,681,221</v>
      </c>
      <c r="B78" s="74"/>
      <c r="C78" s="74"/>
      <c r="D78" s="74"/>
      <c r="E78" s="74"/>
      <c r="F78" s="74"/>
      <c r="G78" s="74"/>
      <c r="H78" s="39"/>
      <c r="I78" s="39"/>
      <c r="J78" s="39"/>
      <c r="K78" s="39"/>
      <c r="L78" s="39"/>
      <c r="M78" s="39"/>
      <c r="S78" s="40"/>
    </row>
    <row r="79" spans="1:19" ht="81.95" customHeight="1">
      <c r="A79" s="68" t="str">
        <f>CONCATENATE(K11,", ",TEXT(K68,"#,##0"))</f>
        <v>Cantidad de Asistencia Brindada a Dominicanos, 197,218</v>
      </c>
      <c r="B79" s="68"/>
      <c r="C79" s="68"/>
      <c r="D79" s="68"/>
      <c r="E79" s="68"/>
      <c r="F79" s="68"/>
      <c r="G79" s="68"/>
      <c r="H79" s="68"/>
      <c r="I79" s="39"/>
      <c r="J79" s="39"/>
      <c r="K79" s="39"/>
      <c r="L79" s="39"/>
      <c r="M79" s="39"/>
      <c r="S79" s="40"/>
    </row>
    <row r="80" spans="1:19" ht="81.95" customHeight="1">
      <c r="A80" s="68" t="str">
        <f>CONCATENATE(L11,", ",TEXT(L68,"#,##0"))</f>
        <v>Dominicanos Beneficiados en Asistencias, 901,083</v>
      </c>
      <c r="B80" s="68"/>
      <c r="C80" s="68"/>
      <c r="D80" s="68"/>
      <c r="E80" s="68"/>
      <c r="F80" s="68"/>
      <c r="G80" s="68"/>
      <c r="H80" s="35"/>
      <c r="I80" s="35"/>
      <c r="J80" s="35"/>
      <c r="K80" s="35"/>
      <c r="L80" s="35"/>
      <c r="M80" s="35"/>
      <c r="S80" s="41"/>
    </row>
    <row r="81" spans="1:19" ht="81.95" customHeight="1">
      <c r="A81" s="68" t="str">
        <f>CONCATENATE(M11,", ",TEXT(M68,"#,##0"))</f>
        <v>Crucerístas Beneficiados, 668,555</v>
      </c>
      <c r="B81" s="68"/>
      <c r="C81" s="68"/>
      <c r="D81" s="68"/>
      <c r="E81" s="68"/>
      <c r="F81" s="68"/>
      <c r="G81" s="68"/>
      <c r="H81" s="35"/>
      <c r="I81" s="35"/>
      <c r="J81" s="35"/>
      <c r="K81" s="35"/>
      <c r="L81" s="35"/>
      <c r="M81" s="35"/>
      <c r="S81" s="41"/>
    </row>
    <row r="82" spans="1:19" ht="89.25" customHeight="1">
      <c r="A82" s="68" t="str">
        <f>CONCATENATE(N11,", ",TEXT(N68,"#,##0"))</f>
        <v>Total de Turístas Beneficiados, 3,250,859</v>
      </c>
      <c r="B82" s="68"/>
      <c r="C82" s="68"/>
      <c r="D82" s="68"/>
      <c r="E82" s="68"/>
      <c r="F82" s="68"/>
      <c r="G82" s="68"/>
      <c r="H82" s="39"/>
      <c r="I82" s="39"/>
      <c r="J82" s="39"/>
      <c r="K82" s="39"/>
      <c r="L82" s="39"/>
      <c r="M82" s="39"/>
      <c r="S82" s="41"/>
    </row>
    <row r="83" spans="1:19" ht="18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S83"/>
    </row>
    <row r="84" spans="1:19" ht="197.65" customHeight="1">
      <c r="A84" s="43" t="s">
        <v>91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S84" s="41"/>
    </row>
    <row r="85" spans="1:19" ht="197.6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S85" s="41"/>
    </row>
    <row r="86" spans="1:19" ht="197.6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S86" s="41"/>
    </row>
    <row r="87" spans="1:19" ht="197.6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S87" s="41"/>
    </row>
    <row r="88" spans="1:19" ht="197.6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S88" s="41"/>
    </row>
    <row r="89" spans="1:19" ht="197.6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S89" s="41"/>
    </row>
    <row r="90" spans="1:19" ht="197.4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S90" s="41"/>
    </row>
    <row r="91" spans="1:19" ht="197.4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S91" s="41"/>
    </row>
    <row r="92" spans="1:19" ht="197.4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S92" s="41"/>
    </row>
    <row r="93" spans="1:19" ht="197.4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S93" s="41"/>
    </row>
    <row r="94" spans="1:19" ht="197.4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S94" s="41"/>
    </row>
    <row r="95" spans="1:19" ht="197.4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S95" s="41"/>
    </row>
    <row r="96" spans="1:19" ht="197.4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S96" s="41"/>
    </row>
    <row r="97" spans="1:35" ht="197.4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S97" s="41"/>
    </row>
    <row r="98" spans="1:35" ht="197.4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S98" s="41"/>
    </row>
    <row r="99" spans="1:35" ht="197.4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S99" s="41"/>
    </row>
    <row r="100" spans="1:35" ht="197.4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S100" s="41"/>
    </row>
    <row r="101" spans="1:35" ht="327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S101" s="41"/>
    </row>
    <row r="102" spans="1:35" ht="151.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S102" s="41"/>
    </row>
    <row r="103" spans="1:35" s="45" customFormat="1" ht="152.2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S103" s="41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s="46" customFormat="1" ht="409.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S104" s="40"/>
      <c r="T104"/>
      <c r="U104"/>
      <c r="V104"/>
      <c r="W104" t="s">
        <v>92</v>
      </c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s="46" customFormat="1" ht="222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S105" s="40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s="45" customFormat="1" ht="159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S106" s="47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s="45" customFormat="1" ht="409.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S107" s="4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s="45" customFormat="1" ht="40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S108" s="47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s="48" customFormat="1" ht="112.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S109" s="47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s="48" customFormat="1" ht="408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S110" s="47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s="48" customFormat="1" ht="408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S111" s="47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s="48" customFormat="1" ht="258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S112" s="47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s="48" customFormat="1" ht="147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S113" s="47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s="48" customFormat="1" ht="364.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S114" s="47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s="49" customFormat="1" ht="157.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S115" s="50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</row>
    <row r="116" spans="1:35" s="48" customFormat="1" ht="409.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S116" s="47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s="48" customFormat="1" ht="409.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S117" s="4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48" customFormat="1" ht="171.7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S118" s="47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s="48" customFormat="1" ht="409.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S119" s="47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48" customFormat="1" ht="27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S120" s="47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s="48" customFormat="1" ht="155.2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S121" s="47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s="45" customFormat="1" ht="408.9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S122" s="47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45" customFormat="1" ht="408.9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S123" s="47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s="45" customFormat="1" ht="93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S124" s="47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45" customFormat="1" ht="159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S125" s="47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s="45" customFormat="1" ht="408.9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S126" s="47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45" customFormat="1" ht="408.9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S127" s="4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s="45" customFormat="1" ht="93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S128" s="47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45" customFormat="1" ht="134.2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S129" s="5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</row>
    <row r="130" spans="1:35" s="45" customFormat="1" ht="409.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S130" s="5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</row>
    <row r="131" spans="1:35" s="45" customFormat="1" ht="409.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S131" s="5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</row>
    <row r="132" spans="1:35" s="45" customFormat="1" ht="144.7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S132" s="5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</row>
    <row r="133" spans="1:35" s="48" customFormat="1" ht="409.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S133" s="53"/>
    </row>
    <row r="134" spans="1:35" s="48" customFormat="1" ht="409.6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S134" s="53"/>
    </row>
    <row r="135" spans="1:35" s="48" customFormat="1" ht="311.2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S135" s="53"/>
    </row>
    <row r="136" spans="1:35" s="48" customFormat="1" ht="7.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S136" s="5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s="48" customFormat="1" ht="132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S137" s="53"/>
    </row>
    <row r="138" spans="1:35" s="48" customFormat="1" ht="409.6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S138" s="53"/>
    </row>
    <row r="139" spans="1:35" s="48" customFormat="1" ht="117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S139" s="53"/>
    </row>
    <row r="140" spans="1:35" s="48" customFormat="1" ht="180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S140" s="53"/>
    </row>
    <row r="141" spans="1:35" s="48" customFormat="1" ht="1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S141" s="53"/>
    </row>
    <row r="142" spans="1:35" s="48" customFormat="1" ht="1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S142" s="53"/>
    </row>
    <row r="143" spans="1:35" s="48" customFormat="1" ht="408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S143" s="53"/>
    </row>
    <row r="144" spans="1:35" s="48" customFormat="1" ht="307.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S144" s="53"/>
    </row>
    <row r="145" spans="1:35" s="48" customFormat="1" ht="94.5" customHeight="1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S145" s="2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s="48" customFormat="1" ht="409.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S146" s="53"/>
    </row>
    <row r="147" spans="1:35" s="48" customFormat="1" ht="409.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S147" s="53"/>
    </row>
    <row r="148" spans="1:35" s="48" customFormat="1" ht="132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S148" s="2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50" spans="1:35" ht="174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</row>
    <row r="152" spans="1:35" ht="409.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</row>
    <row r="153" spans="1:35" ht="409.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</row>
    <row r="155" spans="1:35" ht="120" customHeight="1">
      <c r="A155" s="59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</row>
    <row r="156" spans="1:35" ht="408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</row>
    <row r="157" spans="1:35" ht="408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</row>
  </sheetData>
  <mergeCells count="62">
    <mergeCell ref="A70:H70"/>
    <mergeCell ref="I70:J70"/>
    <mergeCell ref="M70:N70"/>
    <mergeCell ref="A6:N6"/>
    <mergeCell ref="A7:N7"/>
    <mergeCell ref="A8:N8"/>
    <mergeCell ref="A9:N9"/>
    <mergeCell ref="A10:M10"/>
    <mergeCell ref="A71:G71"/>
    <mergeCell ref="I71:J71"/>
    <mergeCell ref="M71:N71"/>
    <mergeCell ref="A72:G72"/>
    <mergeCell ref="I72:J72"/>
    <mergeCell ref="M72:N72"/>
    <mergeCell ref="A78:G78"/>
    <mergeCell ref="A73:G73"/>
    <mergeCell ref="I73:J73"/>
    <mergeCell ref="M73:N73"/>
    <mergeCell ref="A74:G74"/>
    <mergeCell ref="I74:J74"/>
    <mergeCell ref="M74:N74"/>
    <mergeCell ref="A75:G75"/>
    <mergeCell ref="I75:J75"/>
    <mergeCell ref="M75:N75"/>
    <mergeCell ref="A76:G76"/>
    <mergeCell ref="A77:H77"/>
    <mergeCell ref="A113:N113"/>
    <mergeCell ref="A79:H79"/>
    <mergeCell ref="A80:G80"/>
    <mergeCell ref="A81:G81"/>
    <mergeCell ref="A82:G82"/>
    <mergeCell ref="A102:N102"/>
    <mergeCell ref="A103:N103"/>
    <mergeCell ref="A104:N105"/>
    <mergeCell ref="A106:N106"/>
    <mergeCell ref="A107:N108"/>
    <mergeCell ref="A109:N109"/>
    <mergeCell ref="A110:N112"/>
    <mergeCell ref="A132:N132"/>
    <mergeCell ref="A114:N114"/>
    <mergeCell ref="A115:N115"/>
    <mergeCell ref="A116:N117"/>
    <mergeCell ref="A118:N118"/>
    <mergeCell ref="A119:N120"/>
    <mergeCell ref="A121:N121"/>
    <mergeCell ref="A122:N124"/>
    <mergeCell ref="A125:N125"/>
    <mergeCell ref="A126:N128"/>
    <mergeCell ref="A129:N129"/>
    <mergeCell ref="A130:N131"/>
    <mergeCell ref="A156:N157"/>
    <mergeCell ref="A133:N135"/>
    <mergeCell ref="A136:N136"/>
    <mergeCell ref="A137:N137"/>
    <mergeCell ref="A138:N139"/>
    <mergeCell ref="A140:N140"/>
    <mergeCell ref="A143:N144"/>
    <mergeCell ref="A145:N145"/>
    <mergeCell ref="A146:N148"/>
    <mergeCell ref="A150:N150"/>
    <mergeCell ref="A152:N153"/>
    <mergeCell ref="A155:N155"/>
  </mergeCells>
  <conditionalFormatting sqref="B13:B14">
    <cfRule type="cellIs" dxfId="19" priority="1" operator="equal">
      <formula>$O$13</formula>
    </cfRule>
  </conditionalFormatting>
  <conditionalFormatting sqref="B13:B16 B18:B21 B23:B27 B29:B35 B37:B45 B47:B52 B54:B60 B62:B63 B65:B67">
    <cfRule type="cellIs" dxfId="18" priority="2" operator="equal">
      <formula>$P$13</formula>
    </cfRule>
    <cfRule type="cellIs" dxfId="17" priority="3" operator="equal">
      <formula>$O$13</formula>
    </cfRule>
    <cfRule type="cellIs" dxfId="16" priority="4" operator="equal">
      <formula>$Q$13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B13:B67">
      <formula1>$O$13:$Q$13</formula1>
    </dataValidation>
  </dataValidations>
  <pageMargins left="0.62992125984251968" right="0.39370078740157483" top="0" bottom="0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4" manualBreakCount="4">
    <brk id="82" max="13" man="1"/>
    <brk id="108" max="13" man="1"/>
    <brk id="131" max="13" man="1"/>
    <brk id="144" max="1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</vt:lpstr>
      <vt:lpstr>Trimestral!Área_de_impresión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Sueldo</dc:creator>
  <cp:lastModifiedBy>ALEX</cp:lastModifiedBy>
  <dcterms:created xsi:type="dcterms:W3CDTF">2024-09-25T21:15:08Z</dcterms:created>
  <dcterms:modified xsi:type="dcterms:W3CDTF">2024-10-17T13:47:47Z</dcterms:modified>
</cp:coreProperties>
</file>