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ueldo\Documents\"/>
    </mc:Choice>
  </mc:AlternateContent>
  <xr:revisionPtr revIDLastSave="0" documentId="8_{05E550A6-8659-47B4-99CA-EF317639E73F}" xr6:coauthVersionLast="47" xr6:coauthVersionMax="47" xr10:uidLastSave="{00000000-0000-0000-0000-000000000000}"/>
  <bookViews>
    <workbookView xWindow="-120" yWindow="-120" windowWidth="20730" windowHeight="11040" xr2:uid="{595B4E38-972F-4AA8-B84C-6CEE792B1919}"/>
  </bookViews>
  <sheets>
    <sheet name="4 trimetre." sheetId="1" r:id="rId1"/>
  </sheets>
  <externalReferences>
    <externalReference r:id="rId2"/>
  </externalReferences>
  <definedNames>
    <definedName name="_xlnm.Print_Area" localSheetId="0">'4 trimetre.'!$A$1:$N$102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67" i="1" l="1"/>
  <c r="N67" i="1" s="1"/>
  <c r="L67" i="1"/>
  <c r="K67" i="1"/>
  <c r="J67" i="1"/>
  <c r="I67" i="1"/>
  <c r="H67" i="1"/>
  <c r="G67" i="1"/>
  <c r="F67" i="1"/>
  <c r="E67" i="1"/>
  <c r="D67" i="1"/>
  <c r="C67" i="1"/>
  <c r="M66" i="1"/>
  <c r="L66" i="1"/>
  <c r="K66" i="1"/>
  <c r="J66" i="1"/>
  <c r="N66" i="1" s="1"/>
  <c r="I66" i="1"/>
  <c r="H66" i="1"/>
  <c r="G66" i="1"/>
  <c r="F66" i="1"/>
  <c r="E66" i="1"/>
  <c r="D66" i="1"/>
  <c r="C66" i="1"/>
  <c r="M65" i="1"/>
  <c r="N65" i="1" s="1"/>
  <c r="L65" i="1"/>
  <c r="K65" i="1"/>
  <c r="J65" i="1"/>
  <c r="I65" i="1"/>
  <c r="H65" i="1"/>
  <c r="G65" i="1"/>
  <c r="F65" i="1"/>
  <c r="E65" i="1"/>
  <c r="D65" i="1"/>
  <c r="C65" i="1"/>
  <c r="M64" i="1"/>
  <c r="L64" i="1"/>
  <c r="K64" i="1"/>
  <c r="J64" i="1"/>
  <c r="I64" i="1"/>
  <c r="H64" i="1"/>
  <c r="G64" i="1"/>
  <c r="F64" i="1"/>
  <c r="E64" i="1"/>
  <c r="D64" i="1"/>
  <c r="C64" i="1"/>
  <c r="N63" i="1"/>
  <c r="M63" i="1"/>
  <c r="L63" i="1"/>
  <c r="K63" i="1"/>
  <c r="J63" i="1"/>
  <c r="I63" i="1"/>
  <c r="H63" i="1"/>
  <c r="G63" i="1"/>
  <c r="F63" i="1"/>
  <c r="E63" i="1"/>
  <c r="D63" i="1"/>
  <c r="C63" i="1"/>
  <c r="M62" i="1"/>
  <c r="L62" i="1"/>
  <c r="N62" i="1" s="1"/>
  <c r="N61" i="1" s="1"/>
  <c r="K62" i="1"/>
  <c r="J62" i="1"/>
  <c r="I62" i="1"/>
  <c r="H62" i="1"/>
  <c r="G62" i="1"/>
  <c r="F62" i="1"/>
  <c r="E62" i="1"/>
  <c r="D62" i="1"/>
  <c r="C62" i="1"/>
  <c r="M61" i="1"/>
  <c r="L61" i="1"/>
  <c r="K61" i="1"/>
  <c r="J61" i="1"/>
  <c r="I61" i="1"/>
  <c r="H61" i="1"/>
  <c r="G61" i="1"/>
  <c r="F61" i="1"/>
  <c r="E61" i="1"/>
  <c r="D61" i="1"/>
  <c r="C61" i="1"/>
  <c r="M60" i="1"/>
  <c r="L60" i="1"/>
  <c r="K60" i="1"/>
  <c r="J60" i="1"/>
  <c r="N60" i="1" s="1"/>
  <c r="I60" i="1"/>
  <c r="H60" i="1"/>
  <c r="G60" i="1"/>
  <c r="F60" i="1"/>
  <c r="E60" i="1"/>
  <c r="D60" i="1"/>
  <c r="C60" i="1"/>
  <c r="M59" i="1"/>
  <c r="L59" i="1"/>
  <c r="K59" i="1"/>
  <c r="J59" i="1"/>
  <c r="N59" i="1" s="1"/>
  <c r="I59" i="1"/>
  <c r="H59" i="1"/>
  <c r="G59" i="1"/>
  <c r="F59" i="1"/>
  <c r="E59" i="1"/>
  <c r="D59" i="1"/>
  <c r="C59" i="1"/>
  <c r="M58" i="1"/>
  <c r="L58" i="1"/>
  <c r="N58" i="1" s="1"/>
  <c r="K58" i="1"/>
  <c r="J58" i="1"/>
  <c r="I58" i="1"/>
  <c r="H58" i="1"/>
  <c r="G58" i="1"/>
  <c r="F58" i="1"/>
  <c r="E58" i="1"/>
  <c r="D58" i="1"/>
  <c r="C58" i="1"/>
  <c r="M57" i="1"/>
  <c r="L57" i="1"/>
  <c r="N57" i="1" s="1"/>
  <c r="K57" i="1"/>
  <c r="J57" i="1"/>
  <c r="I57" i="1"/>
  <c r="H57" i="1"/>
  <c r="G57" i="1"/>
  <c r="F57" i="1"/>
  <c r="E57" i="1"/>
  <c r="D57" i="1"/>
  <c r="C57" i="1"/>
  <c r="N56" i="1"/>
  <c r="M56" i="1"/>
  <c r="L56" i="1"/>
  <c r="K56" i="1"/>
  <c r="J56" i="1"/>
  <c r="I56" i="1"/>
  <c r="H56" i="1"/>
  <c r="G56" i="1"/>
  <c r="F56" i="1"/>
  <c r="E56" i="1"/>
  <c r="D56" i="1"/>
  <c r="C56" i="1"/>
  <c r="M55" i="1"/>
  <c r="L55" i="1"/>
  <c r="N55" i="1" s="1"/>
  <c r="K55" i="1"/>
  <c r="J55" i="1"/>
  <c r="I55" i="1"/>
  <c r="H55" i="1"/>
  <c r="G55" i="1"/>
  <c r="F55" i="1"/>
  <c r="E55" i="1"/>
  <c r="D55" i="1"/>
  <c r="C55" i="1"/>
  <c r="N54" i="1"/>
  <c r="M54" i="1"/>
  <c r="L54" i="1"/>
  <c r="K54" i="1"/>
  <c r="J54" i="1"/>
  <c r="I54" i="1"/>
  <c r="H54" i="1"/>
  <c r="G54" i="1"/>
  <c r="F54" i="1"/>
  <c r="E54" i="1"/>
  <c r="D54" i="1"/>
  <c r="C54" i="1"/>
  <c r="M53" i="1"/>
  <c r="L53" i="1"/>
  <c r="K53" i="1"/>
  <c r="J53" i="1"/>
  <c r="I53" i="1"/>
  <c r="H53" i="1"/>
  <c r="G53" i="1"/>
  <c r="F53" i="1"/>
  <c r="E53" i="1"/>
  <c r="D53" i="1"/>
  <c r="C53" i="1"/>
  <c r="M52" i="1"/>
  <c r="N52" i="1" s="1"/>
  <c r="L52" i="1"/>
  <c r="K52" i="1"/>
  <c r="J52" i="1"/>
  <c r="I52" i="1"/>
  <c r="H52" i="1"/>
  <c r="G52" i="1"/>
  <c r="F52" i="1"/>
  <c r="E52" i="1"/>
  <c r="D52" i="1"/>
  <c r="C52" i="1"/>
  <c r="M51" i="1"/>
  <c r="L51" i="1"/>
  <c r="N51" i="1" s="1"/>
  <c r="K51" i="1"/>
  <c r="J51" i="1"/>
  <c r="I51" i="1"/>
  <c r="H51" i="1"/>
  <c r="G51" i="1"/>
  <c r="F51" i="1"/>
  <c r="E51" i="1"/>
  <c r="D51" i="1"/>
  <c r="C51" i="1"/>
  <c r="N50" i="1"/>
  <c r="M50" i="1"/>
  <c r="L50" i="1"/>
  <c r="K50" i="1"/>
  <c r="J50" i="1"/>
  <c r="I50" i="1"/>
  <c r="H50" i="1"/>
  <c r="G50" i="1"/>
  <c r="F50" i="1"/>
  <c r="E50" i="1"/>
  <c r="D50" i="1"/>
  <c r="C50" i="1"/>
  <c r="M49" i="1"/>
  <c r="L49" i="1"/>
  <c r="N49" i="1" s="1"/>
  <c r="K49" i="1"/>
  <c r="J49" i="1"/>
  <c r="I49" i="1"/>
  <c r="H49" i="1"/>
  <c r="G49" i="1"/>
  <c r="F49" i="1"/>
  <c r="E49" i="1"/>
  <c r="D49" i="1"/>
  <c r="C49" i="1"/>
  <c r="N48" i="1"/>
  <c r="M48" i="1"/>
  <c r="L48" i="1"/>
  <c r="K48" i="1"/>
  <c r="J48" i="1"/>
  <c r="I48" i="1"/>
  <c r="H48" i="1"/>
  <c r="G48" i="1"/>
  <c r="F48" i="1"/>
  <c r="E48" i="1"/>
  <c r="D48" i="1"/>
  <c r="C48" i="1"/>
  <c r="M47" i="1"/>
  <c r="L47" i="1"/>
  <c r="N47" i="1" s="1"/>
  <c r="K47" i="1"/>
  <c r="J47" i="1"/>
  <c r="I47" i="1"/>
  <c r="H47" i="1"/>
  <c r="G47" i="1"/>
  <c r="F47" i="1"/>
  <c r="E47" i="1"/>
  <c r="D47" i="1"/>
  <c r="C47" i="1"/>
  <c r="M46" i="1"/>
  <c r="L46" i="1"/>
  <c r="K46" i="1"/>
  <c r="J46" i="1"/>
  <c r="I46" i="1"/>
  <c r="H46" i="1"/>
  <c r="G46" i="1"/>
  <c r="F46" i="1"/>
  <c r="E46" i="1"/>
  <c r="D46" i="1"/>
  <c r="C46" i="1"/>
  <c r="M45" i="1"/>
  <c r="L45" i="1"/>
  <c r="N45" i="1" s="1"/>
  <c r="K45" i="1"/>
  <c r="J45" i="1"/>
  <c r="I45" i="1"/>
  <c r="H45" i="1"/>
  <c r="G45" i="1"/>
  <c r="F45" i="1"/>
  <c r="E45" i="1"/>
  <c r="D45" i="1"/>
  <c r="C45" i="1"/>
  <c r="M44" i="1"/>
  <c r="N44" i="1" s="1"/>
  <c r="L44" i="1"/>
  <c r="K44" i="1"/>
  <c r="J44" i="1"/>
  <c r="I44" i="1"/>
  <c r="H44" i="1"/>
  <c r="G44" i="1"/>
  <c r="F44" i="1"/>
  <c r="E44" i="1"/>
  <c r="D44" i="1"/>
  <c r="C44" i="1"/>
  <c r="M43" i="1"/>
  <c r="L43" i="1"/>
  <c r="N43" i="1" s="1"/>
  <c r="K43" i="1"/>
  <c r="J43" i="1"/>
  <c r="I43" i="1"/>
  <c r="H43" i="1"/>
  <c r="G43" i="1"/>
  <c r="F43" i="1"/>
  <c r="E43" i="1"/>
  <c r="D43" i="1"/>
  <c r="C43" i="1"/>
  <c r="M42" i="1"/>
  <c r="N42" i="1" s="1"/>
  <c r="L42" i="1"/>
  <c r="K42" i="1"/>
  <c r="J42" i="1"/>
  <c r="I42" i="1"/>
  <c r="H42" i="1"/>
  <c r="G42" i="1"/>
  <c r="F42" i="1"/>
  <c r="E42" i="1"/>
  <c r="D42" i="1"/>
  <c r="C42" i="1"/>
  <c r="M41" i="1"/>
  <c r="L41" i="1"/>
  <c r="N41" i="1" s="1"/>
  <c r="K41" i="1"/>
  <c r="J41" i="1"/>
  <c r="I41" i="1"/>
  <c r="H41" i="1"/>
  <c r="G41" i="1"/>
  <c r="F41" i="1"/>
  <c r="E41" i="1"/>
  <c r="D41" i="1"/>
  <c r="C41" i="1"/>
  <c r="N40" i="1"/>
  <c r="M40" i="1"/>
  <c r="L40" i="1"/>
  <c r="K40" i="1"/>
  <c r="J40" i="1"/>
  <c r="I40" i="1"/>
  <c r="H40" i="1"/>
  <c r="G40" i="1"/>
  <c r="F40" i="1"/>
  <c r="E40" i="1"/>
  <c r="D40" i="1"/>
  <c r="C40" i="1"/>
  <c r="M39" i="1"/>
  <c r="L39" i="1"/>
  <c r="N39" i="1" s="1"/>
  <c r="K39" i="1"/>
  <c r="J39" i="1"/>
  <c r="I39" i="1"/>
  <c r="H39" i="1"/>
  <c r="G39" i="1"/>
  <c r="F39" i="1"/>
  <c r="E39" i="1"/>
  <c r="D39" i="1"/>
  <c r="C39" i="1"/>
  <c r="N38" i="1"/>
  <c r="M38" i="1"/>
  <c r="L38" i="1"/>
  <c r="K38" i="1"/>
  <c r="J38" i="1"/>
  <c r="I38" i="1"/>
  <c r="H38" i="1"/>
  <c r="G38" i="1"/>
  <c r="F38" i="1"/>
  <c r="E38" i="1"/>
  <c r="D38" i="1"/>
  <c r="C38" i="1"/>
  <c r="M37" i="1"/>
  <c r="L37" i="1"/>
  <c r="N37" i="1" s="1"/>
  <c r="K37" i="1"/>
  <c r="J37" i="1"/>
  <c r="I37" i="1"/>
  <c r="H37" i="1"/>
  <c r="G37" i="1"/>
  <c r="F37" i="1"/>
  <c r="E37" i="1"/>
  <c r="D37" i="1"/>
  <c r="C37" i="1"/>
  <c r="M36" i="1"/>
  <c r="L36" i="1"/>
  <c r="K36" i="1"/>
  <c r="J36" i="1"/>
  <c r="I36" i="1"/>
  <c r="H36" i="1"/>
  <c r="G36" i="1"/>
  <c r="F36" i="1"/>
  <c r="E36" i="1"/>
  <c r="D36" i="1"/>
  <c r="C36" i="1"/>
  <c r="M35" i="1"/>
  <c r="L35" i="1"/>
  <c r="N35" i="1" s="1"/>
  <c r="K35" i="1"/>
  <c r="J35" i="1"/>
  <c r="I35" i="1"/>
  <c r="H35" i="1"/>
  <c r="G35" i="1"/>
  <c r="F35" i="1"/>
  <c r="E35" i="1"/>
  <c r="D35" i="1"/>
  <c r="C35" i="1"/>
  <c r="N34" i="1"/>
  <c r="M34" i="1"/>
  <c r="L34" i="1"/>
  <c r="K34" i="1"/>
  <c r="J34" i="1"/>
  <c r="I34" i="1"/>
  <c r="H34" i="1"/>
  <c r="G34" i="1"/>
  <c r="F34" i="1"/>
  <c r="E34" i="1"/>
  <c r="D34" i="1"/>
  <c r="C34" i="1"/>
  <c r="M33" i="1"/>
  <c r="L33" i="1"/>
  <c r="N33" i="1" s="1"/>
  <c r="K33" i="1"/>
  <c r="J33" i="1"/>
  <c r="I33" i="1"/>
  <c r="H33" i="1"/>
  <c r="G33" i="1"/>
  <c r="F33" i="1"/>
  <c r="E33" i="1"/>
  <c r="D33" i="1"/>
  <c r="C33" i="1"/>
  <c r="M32" i="1"/>
  <c r="N32" i="1" s="1"/>
  <c r="L32" i="1"/>
  <c r="K32" i="1"/>
  <c r="J32" i="1"/>
  <c r="I32" i="1"/>
  <c r="H32" i="1"/>
  <c r="G32" i="1"/>
  <c r="F32" i="1"/>
  <c r="E32" i="1"/>
  <c r="D32" i="1"/>
  <c r="C32" i="1"/>
  <c r="M31" i="1"/>
  <c r="L31" i="1"/>
  <c r="N31" i="1" s="1"/>
  <c r="K31" i="1"/>
  <c r="J31" i="1"/>
  <c r="I31" i="1"/>
  <c r="H31" i="1"/>
  <c r="G31" i="1"/>
  <c r="F31" i="1"/>
  <c r="E31" i="1"/>
  <c r="D31" i="1"/>
  <c r="C31" i="1"/>
  <c r="N30" i="1"/>
  <c r="M30" i="1"/>
  <c r="L30" i="1"/>
  <c r="K30" i="1"/>
  <c r="J30" i="1"/>
  <c r="I30" i="1"/>
  <c r="H30" i="1"/>
  <c r="G30" i="1"/>
  <c r="F30" i="1"/>
  <c r="E30" i="1"/>
  <c r="D30" i="1"/>
  <c r="C30" i="1"/>
  <c r="M29" i="1"/>
  <c r="L29" i="1"/>
  <c r="N29" i="1" s="1"/>
  <c r="K29" i="1"/>
  <c r="J29" i="1"/>
  <c r="I29" i="1"/>
  <c r="H29" i="1"/>
  <c r="G29" i="1"/>
  <c r="F29" i="1"/>
  <c r="E29" i="1"/>
  <c r="D29" i="1"/>
  <c r="C29" i="1"/>
  <c r="M28" i="1"/>
  <c r="L28" i="1"/>
  <c r="K28" i="1"/>
  <c r="J28" i="1"/>
  <c r="I28" i="1"/>
  <c r="H28" i="1"/>
  <c r="G28" i="1"/>
  <c r="F28" i="1"/>
  <c r="E28" i="1"/>
  <c r="D28" i="1"/>
  <c r="C28" i="1"/>
  <c r="M27" i="1"/>
  <c r="L27" i="1"/>
  <c r="N27" i="1" s="1"/>
  <c r="K27" i="1"/>
  <c r="J27" i="1"/>
  <c r="I27" i="1"/>
  <c r="H27" i="1"/>
  <c r="G27" i="1"/>
  <c r="F27" i="1"/>
  <c r="E27" i="1"/>
  <c r="D27" i="1"/>
  <c r="C27" i="1"/>
  <c r="N26" i="1"/>
  <c r="M26" i="1"/>
  <c r="L26" i="1"/>
  <c r="K26" i="1"/>
  <c r="J26" i="1"/>
  <c r="I26" i="1"/>
  <c r="H26" i="1"/>
  <c r="G26" i="1"/>
  <c r="F26" i="1"/>
  <c r="E26" i="1"/>
  <c r="D26" i="1"/>
  <c r="C26" i="1"/>
  <c r="M25" i="1"/>
  <c r="L25" i="1"/>
  <c r="N25" i="1" s="1"/>
  <c r="K25" i="1"/>
  <c r="J25" i="1"/>
  <c r="I25" i="1"/>
  <c r="H25" i="1"/>
  <c r="G25" i="1"/>
  <c r="F25" i="1"/>
  <c r="E25" i="1"/>
  <c r="D25" i="1"/>
  <c r="C25" i="1"/>
  <c r="N24" i="1"/>
  <c r="M24" i="1"/>
  <c r="L24" i="1"/>
  <c r="K24" i="1"/>
  <c r="J24" i="1"/>
  <c r="I24" i="1"/>
  <c r="H24" i="1"/>
  <c r="G24" i="1"/>
  <c r="F24" i="1"/>
  <c r="E24" i="1"/>
  <c r="D24" i="1"/>
  <c r="C24" i="1"/>
  <c r="M23" i="1"/>
  <c r="L23" i="1"/>
  <c r="N23" i="1" s="1"/>
  <c r="N22" i="1" s="1"/>
  <c r="K23" i="1"/>
  <c r="J23" i="1"/>
  <c r="I23" i="1"/>
  <c r="H23" i="1"/>
  <c r="G23" i="1"/>
  <c r="F23" i="1"/>
  <c r="E23" i="1"/>
  <c r="D23" i="1"/>
  <c r="C23" i="1"/>
  <c r="M22" i="1"/>
  <c r="L22" i="1"/>
  <c r="K22" i="1"/>
  <c r="J22" i="1"/>
  <c r="I22" i="1"/>
  <c r="H22" i="1"/>
  <c r="G22" i="1"/>
  <c r="F22" i="1"/>
  <c r="E22" i="1"/>
  <c r="D22" i="1"/>
  <c r="C22" i="1"/>
  <c r="M21" i="1"/>
  <c r="L21" i="1"/>
  <c r="N21" i="1" s="1"/>
  <c r="K21" i="1"/>
  <c r="J21" i="1"/>
  <c r="I21" i="1"/>
  <c r="H21" i="1"/>
  <c r="G21" i="1"/>
  <c r="F21" i="1"/>
  <c r="E21" i="1"/>
  <c r="D21" i="1"/>
  <c r="C21" i="1"/>
  <c r="M20" i="1"/>
  <c r="N20" i="1" s="1"/>
  <c r="L20" i="1"/>
  <c r="K20" i="1"/>
  <c r="J20" i="1"/>
  <c r="I20" i="1"/>
  <c r="H20" i="1"/>
  <c r="G20" i="1"/>
  <c r="F20" i="1"/>
  <c r="E20" i="1"/>
  <c r="D20" i="1"/>
  <c r="C20" i="1"/>
  <c r="M19" i="1"/>
  <c r="L19" i="1"/>
  <c r="K19" i="1"/>
  <c r="J19" i="1"/>
  <c r="N19" i="1" s="1"/>
  <c r="I19" i="1"/>
  <c r="H19" i="1"/>
  <c r="G19" i="1"/>
  <c r="F19" i="1"/>
  <c r="E19" i="1"/>
  <c r="D19" i="1"/>
  <c r="C19" i="1"/>
  <c r="M18" i="1"/>
  <c r="N18" i="1" s="1"/>
  <c r="L18" i="1"/>
  <c r="K18" i="1"/>
  <c r="J18" i="1"/>
  <c r="I18" i="1"/>
  <c r="H18" i="1"/>
  <c r="G18" i="1"/>
  <c r="F18" i="1"/>
  <c r="E18" i="1"/>
  <c r="D18" i="1"/>
  <c r="C18" i="1"/>
  <c r="M17" i="1"/>
  <c r="L17" i="1"/>
  <c r="K17" i="1"/>
  <c r="J17" i="1"/>
  <c r="I17" i="1"/>
  <c r="H17" i="1"/>
  <c r="G17" i="1"/>
  <c r="F17" i="1"/>
  <c r="E17" i="1"/>
  <c r="D17" i="1"/>
  <c r="C17" i="1"/>
  <c r="M16" i="1"/>
  <c r="N16" i="1" s="1"/>
  <c r="L16" i="1"/>
  <c r="K16" i="1"/>
  <c r="J16" i="1"/>
  <c r="I16" i="1"/>
  <c r="H16" i="1"/>
  <c r="G16" i="1"/>
  <c r="F16" i="1"/>
  <c r="E16" i="1"/>
  <c r="D16" i="1"/>
  <c r="C16" i="1"/>
  <c r="M15" i="1"/>
  <c r="L15" i="1"/>
  <c r="N15" i="1" s="1"/>
  <c r="K15" i="1"/>
  <c r="J15" i="1"/>
  <c r="I15" i="1"/>
  <c r="H15" i="1"/>
  <c r="G15" i="1"/>
  <c r="F15" i="1"/>
  <c r="E15" i="1"/>
  <c r="D15" i="1"/>
  <c r="C15" i="1"/>
  <c r="N14" i="1"/>
  <c r="M14" i="1"/>
  <c r="L14" i="1"/>
  <c r="K14" i="1"/>
  <c r="J14" i="1"/>
  <c r="I14" i="1"/>
  <c r="H14" i="1"/>
  <c r="G14" i="1"/>
  <c r="F14" i="1"/>
  <c r="E14" i="1"/>
  <c r="D14" i="1"/>
  <c r="C14" i="1"/>
  <c r="M13" i="1"/>
  <c r="M12" i="1" s="1"/>
  <c r="M68" i="1" s="1"/>
  <c r="A81" i="1" s="1"/>
  <c r="L13" i="1"/>
  <c r="N13" i="1" s="1"/>
  <c r="K13" i="1"/>
  <c r="K12" i="1" s="1"/>
  <c r="K68" i="1" s="1"/>
  <c r="A79" i="1" s="1"/>
  <c r="J13" i="1"/>
  <c r="J12" i="1" s="1"/>
  <c r="J68" i="1" s="1"/>
  <c r="A78" i="1" s="1"/>
  <c r="I13" i="1"/>
  <c r="H13" i="1"/>
  <c r="G13" i="1"/>
  <c r="F13" i="1"/>
  <c r="E13" i="1"/>
  <c r="E12" i="1" s="1"/>
  <c r="E68" i="1" s="1"/>
  <c r="A73" i="1" s="1"/>
  <c r="D13" i="1"/>
  <c r="C13" i="1"/>
  <c r="C12" i="1" s="1"/>
  <c r="C68" i="1" s="1"/>
  <c r="L12" i="1"/>
  <c r="L68" i="1" s="1"/>
  <c r="A80" i="1" s="1"/>
  <c r="I12" i="1"/>
  <c r="I68" i="1" s="1"/>
  <c r="H12" i="1"/>
  <c r="H68" i="1" s="1"/>
  <c r="G12" i="1"/>
  <c r="G68" i="1" s="1"/>
  <c r="A75" i="1" s="1"/>
  <c r="F12" i="1"/>
  <c r="F68" i="1" s="1"/>
  <c r="A74" i="1" s="1"/>
  <c r="D12" i="1"/>
  <c r="D68" i="1" s="1"/>
  <c r="N12" i="1" l="1"/>
  <c r="A72" i="1"/>
  <c r="Q57" i="1"/>
  <c r="N17" i="1"/>
  <c r="N64" i="1"/>
  <c r="A71" i="1"/>
  <c r="Q56" i="1"/>
  <c r="N28" i="1"/>
  <c r="Q58" i="1"/>
  <c r="A76" i="1"/>
  <c r="Q59" i="1"/>
  <c r="A77" i="1"/>
  <c r="N36" i="1"/>
  <c r="N46" i="1"/>
  <c r="N53" i="1"/>
  <c r="N68" i="1" l="1"/>
  <c r="A82" i="1" s="1"/>
</calcChain>
</file>

<file path=xl/sharedStrings.xml><?xml version="1.0" encoding="utf-8"?>
<sst xmlns="http://schemas.openxmlformats.org/spreadsheetml/2006/main" count="142" uniqueCount="94">
  <si>
    <t>Dirección Central de Policía de Turismo</t>
  </si>
  <si>
    <t>Creada el 17 de junio del ano 1975</t>
  </si>
  <si>
    <t>Departamento de Estadística</t>
  </si>
  <si>
    <t xml:space="preserve">Informe Diario de Gestión Preventiva </t>
  </si>
  <si>
    <t>Direcciones Regionales / Sección Turística</t>
  </si>
  <si>
    <t>Cal. de
Gestion</t>
  </si>
  <si>
    <r>
      <rPr>
        <b/>
        <sz val="38"/>
        <color rgb="FFFFFFFF"/>
        <rFont val="Aptos Display"/>
        <family val="2"/>
        <scheme val="major"/>
      </rPr>
      <t>Patrullajes Preventivos</t>
    </r>
  </si>
  <si>
    <t>Motocicletas Depuradas</t>
  </si>
  <si>
    <t>Motocicletas Retenidas</t>
  </si>
  <si>
    <t>Vehículos Depurados</t>
  </si>
  <si>
    <t>Personas Depuradas</t>
  </si>
  <si>
    <r>
      <rPr>
        <b/>
        <sz val="38"/>
        <color rgb="FFFFFFFF"/>
        <rFont val="Aptos Display"/>
        <family val="2"/>
        <scheme val="major"/>
      </rPr>
      <t>Personas Detenidas</t>
    </r>
  </si>
  <si>
    <t>Cantidad de Asistencia Brindada a Extranjeros</t>
  </si>
  <si>
    <t>Extranjeros Beneficiados en Asistencias</t>
  </si>
  <si>
    <t>Cantidad de Asistencia Brindada a Dominicanos</t>
  </si>
  <si>
    <t>Dominicanos Beneficiados en Asistencias</t>
  </si>
  <si>
    <t>Crucerístas Beneficiados</t>
  </si>
  <si>
    <t>Total de Turístas Beneficiados</t>
  </si>
  <si>
    <t>Dirección Reg. Zona Metropolitana</t>
  </si>
  <si>
    <t>Ciudad Colonial</t>
  </si>
  <si>
    <t xml:space="preserve">● </t>
  </si>
  <si>
    <t xml:space="preserve">▼ </t>
  </si>
  <si>
    <t>▼</t>
  </si>
  <si>
    <t>Módulo Zona Colonial</t>
  </si>
  <si>
    <t xml:space="preserve">Zona Metropolitana </t>
  </si>
  <si>
    <t>AIJB*</t>
  </si>
  <si>
    <t>Dirección Reg. Zona Este</t>
  </si>
  <si>
    <t>Zona Oriental</t>
  </si>
  <si>
    <t>AILA</t>
  </si>
  <si>
    <t>Boca Chica</t>
  </si>
  <si>
    <t>Juan Dolio</t>
  </si>
  <si>
    <t>Dirección Reg. Este</t>
  </si>
  <si>
    <t>La Romana</t>
  </si>
  <si>
    <t>AILR*</t>
  </si>
  <si>
    <t>Miches</t>
  </si>
  <si>
    <t xml:space="preserve">Sabana de la Mar </t>
  </si>
  <si>
    <t>Cueva de la Maravilla</t>
  </si>
  <si>
    <t>Dirección Reg. La Altagracia</t>
  </si>
  <si>
    <t>Bayahíbe</t>
  </si>
  <si>
    <t>Boca de Yuma *</t>
  </si>
  <si>
    <t>Higüey</t>
  </si>
  <si>
    <t>Bávaro</t>
  </si>
  <si>
    <t>Uvero Alto</t>
  </si>
  <si>
    <t>AIPC*</t>
  </si>
  <si>
    <t>Cabeza de Toro</t>
  </si>
  <si>
    <t xml:space="preserve">Dirección Reg. Cibao Central </t>
  </si>
  <si>
    <t>La Vega</t>
  </si>
  <si>
    <t>Santo Cerro</t>
  </si>
  <si>
    <t xml:space="preserve">Jarabacoa </t>
  </si>
  <si>
    <t>Constanza</t>
  </si>
  <si>
    <t>Santiago *</t>
  </si>
  <si>
    <t>AIC *</t>
  </si>
  <si>
    <t>Bonao *</t>
  </si>
  <si>
    <t>Montecristi *</t>
  </si>
  <si>
    <t>San José de las Matas*</t>
  </si>
  <si>
    <t>Dirección Reg. Cibao Norte</t>
  </si>
  <si>
    <t>Puerto Plata</t>
  </si>
  <si>
    <t>Luperón*</t>
  </si>
  <si>
    <t>Cabarete</t>
  </si>
  <si>
    <t>AIGGL *</t>
  </si>
  <si>
    <t>Playa Dorada*</t>
  </si>
  <si>
    <t>Sosúa</t>
  </si>
  <si>
    <t>Dirección Reg. Nordeste</t>
  </si>
  <si>
    <t>Nagua</t>
  </si>
  <si>
    <t xml:space="preserve">Rio San Juan </t>
  </si>
  <si>
    <t>Cabrera</t>
  </si>
  <si>
    <t>Operatividad</t>
  </si>
  <si>
    <t xml:space="preserve">Samaná </t>
  </si>
  <si>
    <t>Depuraciones</t>
  </si>
  <si>
    <t>AI. El Catey *</t>
  </si>
  <si>
    <t>Detenidos</t>
  </si>
  <si>
    <t>Las Terrenas</t>
  </si>
  <si>
    <t>Operatividad por Asistencias</t>
  </si>
  <si>
    <t>Las Galeras *</t>
  </si>
  <si>
    <t>Dirección Reg. Sur Central</t>
  </si>
  <si>
    <t>San Cristóbal*</t>
  </si>
  <si>
    <t xml:space="preserve">Salinas Bani </t>
  </si>
  <si>
    <t xml:space="preserve">Dirección Reg. Sur </t>
  </si>
  <si>
    <t>Barahona</t>
  </si>
  <si>
    <t>Pedernales *</t>
  </si>
  <si>
    <t>Paraíso*</t>
  </si>
  <si>
    <t>Total General</t>
  </si>
  <si>
    <t>Informe correspondiente Octubre, Noviembre y Diciembre del 2024.</t>
  </si>
  <si>
    <t>Subdirrecion NNA S</t>
  </si>
  <si>
    <t xml:space="preserve">Operativos </t>
  </si>
  <si>
    <t>Niños Rescatados</t>
  </si>
  <si>
    <t>Devuelto a sus padres</t>
  </si>
  <si>
    <t>CIUDAD COLONIAL</t>
  </si>
  <si>
    <t>BOCA CHICA</t>
  </si>
  <si>
    <t>SOSUA</t>
  </si>
  <si>
    <t>LA ROMANA</t>
  </si>
  <si>
    <t>Mapa de incidencias por delitos contra turistas extranjeros no residentes.</t>
  </si>
  <si>
    <t>Incidencias ocurridas con extranjeros en las zonas turísticas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</si>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</sst>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(* #,##0_);_(* \(#,##0\);_(* &quot;-&quot;_);_(@_)"/>
  </numFmts>
  <fonts count="33" x14ac:knownFonts="1">
    <font>
      <sz val="11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b/>
      <sz val="60"/>
      <name val="Arial"/>
      <family val="2"/>
    </font>
    <font>
      <b/>
      <sz val="48"/>
      <color theme="1"/>
      <name val="Tahoma"/>
      <family val="2"/>
    </font>
    <font>
      <sz val="48"/>
      <color theme="1"/>
      <name val="Tahoma"/>
      <family val="2"/>
    </font>
    <font>
      <b/>
      <sz val="90"/>
      <name val="Aptos Display"/>
      <family val="2"/>
      <scheme val="major"/>
    </font>
    <font>
      <b/>
      <sz val="100"/>
      <name val="Aptos Display"/>
      <family val="2"/>
      <scheme val="major"/>
    </font>
    <font>
      <b/>
      <sz val="48"/>
      <color rgb="FFFFFFFF"/>
      <name val="Aptos Display"/>
      <family val="2"/>
      <scheme val="major"/>
    </font>
    <font>
      <b/>
      <sz val="48"/>
      <name val="Aptos Display"/>
      <family val="2"/>
      <scheme val="major"/>
    </font>
    <font>
      <b/>
      <sz val="38"/>
      <color rgb="FFFFFFFF"/>
      <name val="Aptos Display"/>
      <family val="2"/>
      <scheme val="major"/>
    </font>
    <font>
      <b/>
      <sz val="48"/>
      <color theme="0"/>
      <name val="Aptos Display"/>
      <family val="2"/>
      <scheme val="major"/>
    </font>
    <font>
      <sz val="11"/>
      <color theme="1"/>
      <name val="Times New Roman"/>
      <family val="1"/>
    </font>
    <font>
      <sz val="78"/>
      <color rgb="FF00B050"/>
      <name val="Times New Roman"/>
      <family val="1"/>
    </font>
    <font>
      <sz val="58"/>
      <color rgb="FFFFFF00"/>
      <name val="Times New Roman"/>
      <family val="1"/>
    </font>
    <font>
      <sz val="58"/>
      <color rgb="FFC00000"/>
      <name val="Times New Roman"/>
      <family val="1"/>
    </font>
    <font>
      <sz val="48"/>
      <name val="Aptos Display"/>
      <family val="2"/>
      <scheme val="major"/>
    </font>
    <font>
      <b/>
      <sz val="48"/>
      <name val="Arial"/>
      <family val="2"/>
    </font>
    <font>
      <sz val="14"/>
      <color theme="1"/>
      <name val="Arial"/>
      <family val="2"/>
    </font>
    <font>
      <b/>
      <sz val="72"/>
      <name val="Arial"/>
      <family val="2"/>
    </font>
    <font>
      <b/>
      <sz val="60"/>
      <color theme="0"/>
      <name val="Arial"/>
      <family val="2"/>
    </font>
    <font>
      <b/>
      <sz val="50"/>
      <color theme="0"/>
      <name val="Arial"/>
      <family val="2"/>
    </font>
    <font>
      <b/>
      <sz val="36"/>
      <color theme="0"/>
      <name val="Arial"/>
      <family val="2"/>
    </font>
    <font>
      <b/>
      <sz val="50"/>
      <name val="Arial"/>
      <family val="2"/>
    </font>
    <font>
      <sz val="8"/>
      <color rgb="FF008000"/>
      <name val="Verdana"/>
      <family val="1"/>
    </font>
    <font>
      <b/>
      <sz val="100"/>
      <name val="Arial"/>
      <family val="2"/>
    </font>
    <font>
      <b/>
      <sz val="100"/>
      <color theme="1"/>
      <name val="Arial"/>
      <family val="2"/>
    </font>
    <font>
      <b/>
      <sz val="70"/>
      <color theme="1"/>
      <name val="Arial"/>
      <family val="2"/>
    </font>
    <font>
      <sz val="72"/>
      <color theme="1"/>
      <name val="Arial"/>
      <family val="2"/>
    </font>
    <font>
      <sz val="70"/>
      <color theme="1"/>
      <name val="Arial"/>
      <family val="2"/>
    </font>
    <font>
      <sz val="11"/>
      <color theme="1"/>
      <name val="Arial"/>
      <family val="2"/>
    </font>
    <font>
      <sz val="11"/>
      <name val="Tahoma"/>
      <family val="2"/>
    </font>
    <font>
      <b/>
      <sz val="72"/>
      <color theme="1"/>
      <name val="Arial"/>
      <family val="2"/>
    </font>
    <font>
      <b/>
      <sz val="70"/>
      <color theme="1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1F5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0" fillId="0" borderId="1" xfId="0" applyBorder="1"/>
    <xf numFmtId="0" fontId="0" fillId="0" borderId="0" xfId="0" applyAlignment="1">
      <alignment wrapText="1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1" fillId="0" borderId="0" xfId="0" applyFont="1"/>
    <xf numFmtId="0" fontId="8" fillId="0" borderId="7" xfId="0" applyFont="1" applyBorder="1" applyAlignment="1">
      <alignment horizontal="center" vertical="center"/>
    </xf>
    <xf numFmtId="41" fontId="8" fillId="0" borderId="7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8" fillId="0" borderId="7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/>
    </xf>
    <xf numFmtId="41" fontId="0" fillId="0" borderId="0" xfId="0" applyNumberFormat="1"/>
    <xf numFmtId="0" fontId="8" fillId="3" borderId="7" xfId="0" applyFont="1" applyFill="1" applyBorder="1" applyAlignment="1">
      <alignment horizontal="center" vertical="center"/>
    </xf>
    <xf numFmtId="41" fontId="8" fillId="3" borderId="7" xfId="0" applyNumberFormat="1" applyFont="1" applyFill="1" applyBorder="1" applyAlignment="1">
      <alignment horizontal="center" vertical="center"/>
    </xf>
    <xf numFmtId="0" fontId="0" fillId="4" borderId="0" xfId="0" applyFill="1"/>
    <xf numFmtId="0" fontId="16" fillId="0" borderId="7" xfId="0" applyFont="1" applyBorder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41" fontId="10" fillId="5" borderId="8" xfId="0" applyNumberFormat="1" applyFont="1" applyFill="1" applyBorder="1" applyAlignment="1">
      <alignment horizontal="center" vertical="center"/>
    </xf>
    <xf numFmtId="0" fontId="17" fillId="0" borderId="0" xfId="0" applyFont="1"/>
    <xf numFmtId="0" fontId="18" fillId="0" borderId="0" xfId="0" applyFont="1" applyAlignment="1">
      <alignment horizontal="center" vertical="center"/>
    </xf>
    <xf numFmtId="0" fontId="19" fillId="5" borderId="9" xfId="0" applyFont="1" applyFill="1" applyBorder="1" applyAlignment="1">
      <alignment horizontal="center" vertical="center"/>
    </xf>
    <xf numFmtId="0" fontId="19" fillId="5" borderId="10" xfId="0" applyFont="1" applyFill="1" applyBorder="1" applyAlignment="1">
      <alignment horizontal="center" vertical="center"/>
    </xf>
    <xf numFmtId="0" fontId="20" fillId="5" borderId="7" xfId="0" applyFont="1" applyFill="1" applyBorder="1" applyAlignment="1">
      <alignment vertical="center"/>
    </xf>
    <xf numFmtId="0" fontId="21" fillId="5" borderId="7" xfId="0" applyFont="1" applyFill="1" applyBorder="1" applyAlignment="1">
      <alignment horizontal="center" wrapText="1"/>
    </xf>
    <xf numFmtId="0" fontId="20" fillId="5" borderId="9" xfId="0" applyFont="1" applyFill="1" applyBorder="1" applyAlignment="1">
      <alignment horizontal="center" vertical="center" wrapText="1"/>
    </xf>
    <xf numFmtId="0" fontId="20" fillId="5" borderId="10" xfId="0" applyFont="1" applyFill="1" applyBorder="1" applyAlignment="1">
      <alignment horizontal="center" vertical="center" wrapText="1"/>
    </xf>
    <xf numFmtId="0" fontId="18" fillId="0" borderId="0" xfId="0" applyFont="1"/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2" fillId="3" borderId="9" xfId="0" applyFont="1" applyFill="1" applyBorder="1" applyAlignment="1">
      <alignment horizontal="center" vertical="center" wrapText="1"/>
    </xf>
    <xf numFmtId="0" fontId="22" fillId="3" borderId="10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22" fillId="0" borderId="7" xfId="0" applyFont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2" fillId="3" borderId="7" xfId="0" applyFont="1" applyFill="1" applyBorder="1" applyAlignment="1">
      <alignment horizont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0" fontId="22" fillId="4" borderId="9" xfId="0" applyFont="1" applyFill="1" applyBorder="1" applyAlignment="1">
      <alignment horizontal="center" vertical="center" wrapText="1"/>
    </xf>
    <xf numFmtId="0" fontId="22" fillId="4" borderId="10" xfId="0" applyFont="1" applyFill="1" applyBorder="1" applyAlignment="1">
      <alignment horizontal="center" vertical="center" wrapText="1"/>
    </xf>
    <xf numFmtId="0" fontId="2" fillId="4" borderId="7" xfId="0" applyFont="1" applyFill="1" applyBorder="1"/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18" fillId="4" borderId="0" xfId="0" applyFont="1" applyFill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27" fillId="0" borderId="0" xfId="0" applyFont="1"/>
    <xf numFmtId="0" fontId="28" fillId="0" borderId="0" xfId="0" applyFont="1" applyAlignment="1">
      <alignment horizontal="justify" vertical="top" wrapText="1"/>
    </xf>
    <xf numFmtId="0" fontId="29" fillId="0" borderId="0" xfId="0" applyFont="1"/>
    <xf numFmtId="0" fontId="30" fillId="0" borderId="0" xfId="0" applyFont="1" applyAlignment="1">
      <alignment horizontal="center" vertical="center" wrapText="1"/>
    </xf>
    <xf numFmtId="0" fontId="27" fillId="0" borderId="0" xfId="0" applyFont="1" applyAlignment="1">
      <alignment horizontal="justify" vertical="top" wrapText="1"/>
    </xf>
    <xf numFmtId="0" fontId="28" fillId="0" borderId="0" xfId="0" applyFont="1"/>
    <xf numFmtId="11" fontId="28" fillId="0" borderId="0" xfId="0" applyNumberFormat="1" applyFont="1" applyAlignment="1">
      <alignment horizontal="justify" vertical="top" wrapText="1"/>
    </xf>
    <xf numFmtId="0" fontId="26" fillId="0" borderId="0" xfId="0" applyFont="1" applyAlignment="1">
      <alignment horizontal="left" vertical="top" wrapText="1"/>
    </xf>
    <xf numFmtId="0" fontId="28" fillId="0" borderId="0" xfId="0" applyFont="1" applyAlignment="1">
      <alignment vertical="justify"/>
    </xf>
    <xf numFmtId="0" fontId="30" fillId="0" borderId="0" xfId="0" applyFont="1" applyAlignment="1">
      <alignment horizontal="center" vertical="justify" wrapText="1"/>
    </xf>
    <xf numFmtId="0" fontId="0" fillId="0" borderId="0" xfId="0" applyAlignment="1">
      <alignment vertical="justify"/>
    </xf>
    <xf numFmtId="0" fontId="31" fillId="0" borderId="0" xfId="0" applyFont="1" applyAlignment="1">
      <alignment horizontal="left" vertical="top" wrapText="1"/>
    </xf>
    <xf numFmtId="0" fontId="31" fillId="0" borderId="0" xfId="0" applyFont="1" applyAlignment="1">
      <alignment horizontal="left" vertical="center" wrapText="1"/>
    </xf>
    <xf numFmtId="0" fontId="29" fillId="0" borderId="0" xfId="0" applyFont="1" applyAlignment="1">
      <alignment wrapText="1"/>
    </xf>
    <xf numFmtId="0" fontId="28" fillId="0" borderId="0" xfId="0" applyFont="1" applyAlignment="1">
      <alignment wrapText="1"/>
    </xf>
    <xf numFmtId="0" fontId="26" fillId="0" borderId="0" xfId="0" applyFont="1" applyAlignment="1">
      <alignment horizontal="justify" vertical="top" wrapText="1"/>
    </xf>
    <xf numFmtId="0" fontId="26" fillId="0" borderId="0" xfId="0" applyFont="1" applyAlignment="1">
      <alignment vertical="justify"/>
    </xf>
    <xf numFmtId="0" fontId="26" fillId="0" borderId="0" xfId="0" applyFont="1" applyAlignment="1">
      <alignment horizontal="left" vertical="top"/>
    </xf>
    <xf numFmtId="0" fontId="32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10" fillId="6" borderId="7" xfId="0" applyFont="1" applyFill="1" applyBorder="1" applyAlignment="1">
      <alignment horizontal="center" vertical="center" wrapText="1"/>
    </xf>
    <xf numFmtId="41" fontId="10" fillId="6" borderId="7" xfId="0" applyNumberFormat="1" applyFont="1" applyFill="1" applyBorder="1" applyAlignment="1">
      <alignment horizontal="center" vertical="center"/>
    </xf>
    <xf numFmtId="0" fontId="10" fillId="6" borderId="7" xfId="0" quotePrefix="1" applyFont="1" applyFill="1" applyBorder="1" applyAlignment="1">
      <alignment horizontal="center" vertical="center" wrapText="1"/>
    </xf>
  </cellXfs>
  <cellStyles count="1">
    <cellStyle name="Normal" xfId="0" builtinId="0"/>
  </cellStyles>
  <dxfs count="20">
    <dxf>
      <font>
        <b/>
        <sz val="48"/>
        <color auto="1"/>
        <name val="Aptos Display"/>
        <scheme val="major"/>
      </font>
      <numFmt numFmtId="33" formatCode="_(* #,##0_);_(* \(#,##0\);_(* &quot;-&quot;_);_(@_)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8"/>
        <color auto="1"/>
        <name val="Aptos Display"/>
        <scheme val="major"/>
      </font>
      <numFmt numFmtId="33" formatCode="_(* #,##0_);_(* \(#,##0\);_(* &quot;-&quot;_);_(@_)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sz val="48"/>
        <color auto="1"/>
        <name val="Aptos Display"/>
        <scheme val="major"/>
      </font>
      <numFmt numFmtId="33" formatCode="_(* #,##0_);_(* \(#,##0\);_(* &quot;-&quot;_);_(@_)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8"/>
        <color auto="1"/>
        <name val="Aptos Display"/>
        <scheme val="major"/>
      </font>
      <numFmt numFmtId="33" formatCode="_(* #,##0_);_(* \(#,##0\);_(* &quot;-&quot;_);_(@_)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8"/>
        <color auto="1"/>
        <name val="Aptos Display"/>
        <scheme val="major"/>
      </font>
      <numFmt numFmtId="33" formatCode="_(* #,##0_);_(* \(#,##0\);_(* &quot;-&quot;_);_(@_)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8"/>
        <color auto="1"/>
        <name val="Aptos Display"/>
        <scheme val="major"/>
      </font>
      <numFmt numFmtId="33" formatCode="_(* #,##0_);_(* \(#,##0\);_(* &quot;-&quot;_);_(@_)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8"/>
        <color auto="1"/>
        <name val="Aptos Display"/>
        <scheme val="major"/>
      </font>
      <numFmt numFmtId="33" formatCode="_(* #,##0_);_(* \(#,##0\);_(* &quot;-&quot;_);_(@_)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8"/>
        <color auto="1"/>
        <name val="Aptos Display"/>
        <scheme val="major"/>
      </font>
      <numFmt numFmtId="33" formatCode="_(* #,##0_);_(* \(#,##0\);_(* &quot;-&quot;_);_(@_)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8"/>
        <color auto="1"/>
        <name val="Aptos Display"/>
        <scheme val="major"/>
      </font>
      <numFmt numFmtId="33" formatCode="_(* #,##0_);_(* \(#,##0\);_(* &quot;-&quot;_);_(@_)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8"/>
        <color auto="1"/>
        <name val="Aptos Display"/>
        <scheme val="major"/>
      </font>
      <numFmt numFmtId="33" formatCode="_(* #,##0_);_(* \(#,##0\);_(* &quot;-&quot;_);_(@_)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8"/>
        <color auto="1"/>
        <name val="Aptos Display"/>
        <scheme val="major"/>
      </font>
      <numFmt numFmtId="33" formatCode="_(* #,##0_);_(* \(#,##0\);_(* &quot;-&quot;_);_(@_)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8"/>
        <color auto="1"/>
        <name val="Aptos Display"/>
        <scheme val="major"/>
      </font>
      <numFmt numFmtId="33" formatCode="_(* #,##0_);_(* \(#,##0\);_(* &quot;-&quot;_);_(@_)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8"/>
        <color auto="1"/>
        <name val="Aptos Display"/>
        <scheme val="maj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8"/>
        <color auto="1"/>
        <name val="Calibri Light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48"/>
        <color rgb="FFFFFFFF"/>
        <name val="Aptos Display"/>
        <scheme val="major"/>
      </font>
      <fill>
        <patternFill patternType="solid">
          <fgColor indexed="64"/>
          <bgColor rgb="FF001F5F"/>
        </patternFill>
      </fill>
      <alignment horizontal="center" vertical="center" textRotation="0" wrapText="1" indent="0" justifyLastLine="0" shrinkToFit="0" readingOrder="0"/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strike val="0"/>
        <u val="none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4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4800"/>
              <a:t>RESUMEN Gestion Preventiva TOTAL</a:t>
            </a:r>
          </a:p>
        </c:rich>
      </c:tx>
      <c:layout>
        <c:manualLayout>
          <c:xMode val="edge"/>
          <c:yMode val="edge"/>
          <c:x val="1.6805385615646307E-2"/>
          <c:y val="2.4890878048726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33548741249593456"/>
          <c:y val="0"/>
          <c:w val="0.54672555882222607"/>
          <c:h val="1"/>
        </c:manualLayout>
      </c:layout>
      <c:doughnutChart>
        <c:varyColors val="1"/>
        <c:ser>
          <c:idx val="0"/>
          <c:order val="0"/>
          <c:tx>
            <c:v>Gestion Preventiva</c:v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B1C-456D-A98E-E327FD724C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B1C-456D-A98E-E327FD724C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B1C-456D-A98E-E327FD724C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B1C-456D-A98E-E327FD724CE6}"/>
              </c:ext>
            </c:extLst>
          </c:dPt>
          <c:dLbls>
            <c:dLbl>
              <c:idx val="0"/>
              <c:layout>
                <c:manualLayout>
                  <c:x val="0.18411827465325389"/>
                  <c:y val="0.214599794375335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1C-456D-A98E-E327FD724CE6}"/>
                </c:ext>
              </c:extLst>
            </c:dLbl>
            <c:dLbl>
              <c:idx val="1"/>
              <c:layout>
                <c:manualLayout>
                  <c:x val="-0.15912208504801101"/>
                  <c:y val="4.749339711585300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1C-456D-A98E-E327FD724CE6}"/>
                </c:ext>
              </c:extLst>
            </c:dLbl>
            <c:dLbl>
              <c:idx val="2"/>
              <c:layout>
                <c:manualLayout>
                  <c:x val="-0.1768023167200122"/>
                  <c:y val="0.1424801913475590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1C-456D-A98E-E327FD724CE6}"/>
                </c:ext>
              </c:extLst>
            </c:dLbl>
            <c:dLbl>
              <c:idx val="3"/>
              <c:layout>
                <c:manualLayout>
                  <c:x val="0.24447492760249961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1C-456D-A98E-E327FD724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07950" cap="flat" cmpd="sng" algn="ctr">
                  <a:solidFill>
                    <a:schemeClr val="tx1"/>
                  </a:solidFill>
                  <a:round/>
                  <a:headEnd type="oval" w="med" len="sm"/>
                  <a:tailEnd type="triangle" w="med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 trimetre.'!$P$56:$P$59</c:f>
              <c:strCache>
                <c:ptCount val="4"/>
                <c:pt idx="0">
                  <c:v>Operatividad</c:v>
                </c:pt>
                <c:pt idx="1">
                  <c:v>Depuraciones</c:v>
                </c:pt>
                <c:pt idx="2">
                  <c:v>Detenidos</c:v>
                </c:pt>
                <c:pt idx="3">
                  <c:v>Operatividad por Asistencias</c:v>
                </c:pt>
              </c:strCache>
            </c:strRef>
          </c:cat>
          <c:val>
            <c:numRef>
              <c:f>'4 trimetre.'!$Q$56:$Q$59</c:f>
              <c:numCache>
                <c:formatCode>_(* #,##0_);_(* \(#,##0\);_(* "-"_);_(@_)</c:formatCode>
                <c:ptCount val="4"/>
                <c:pt idx="0">
                  <c:v>35226</c:v>
                </c:pt>
                <c:pt idx="1">
                  <c:v>342212</c:v>
                </c:pt>
                <c:pt idx="2">
                  <c:v>2023</c:v>
                </c:pt>
                <c:pt idx="3">
                  <c:v>682219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1C-456D-A98E-E327FD724CE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3.6579789666209418E-3"/>
          <c:y val="0.15353386747361583"/>
          <c:w val="0.18326224996909676"/>
          <c:h val="0.71243973816442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 orientation="landscape" horizontalDpi="360" verticalDpi="36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1695451</xdr:colOff>
      <xdr:row>0</xdr:row>
      <xdr:rowOff>0</xdr:rowOff>
    </xdr:from>
    <xdr:ext cx="4067174" cy="3840479"/>
    <xdr:pic>
      <xdr:nvPicPr>
        <xdr:cNvPr id="2" name="Imagen 1">
          <a:extLst>
            <a:ext uri="{FF2B5EF4-FFF2-40B4-BE49-F238E27FC236}">
              <a16:creationId xmlns:a16="http://schemas.microsoft.com/office/drawing/2014/main" id="{C1827449-E61F-46D8-9D7A-29D969822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1" y="0"/>
          <a:ext cx="4067174" cy="3840479"/>
        </a:xfrm>
        <a:prstGeom prst="rect">
          <a:avLst/>
        </a:prstGeom>
      </xdr:spPr>
    </xdr:pic>
    <xdr:clientData/>
  </xdr:oneCellAnchor>
  <xdr:twoCellAnchor>
    <xdr:from>
      <xdr:col>8</xdr:col>
      <xdr:colOff>847725</xdr:colOff>
      <xdr:row>75</xdr:row>
      <xdr:rowOff>180976</xdr:rowOff>
    </xdr:from>
    <xdr:to>
      <xdr:col>13</xdr:col>
      <xdr:colOff>1647825</xdr:colOff>
      <xdr:row>81</xdr:row>
      <xdr:rowOff>915865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5B68677-F852-4ECB-BDBF-3B28FFE64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i%20unidad\PAISANO\INFORME%20MENSUAL%20DE%20GESTI&#211;N%20PREVENTIVA%202024%20CONSOLIDADO..xlsx" TargetMode="External"/><Relationship Id="rId1" Type="http://schemas.openxmlformats.org/officeDocument/2006/relationships/externalLinkPath" Target="file:///G:\Mi%20unidad\PAISANO\INFORME%20MENSUAL%20DE%20GESTI&#211;N%20PREVENTIVA%202024%20CONSOLIDADO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1-01-2024"/>
      <sheetName val="02-01-2024"/>
      <sheetName val="03-01-2024 "/>
      <sheetName val="04-01-2024"/>
      <sheetName val="05-01-2024"/>
      <sheetName val="06-01-2024 "/>
      <sheetName val="07-01-2024 "/>
      <sheetName val="08-01-2024  "/>
      <sheetName val="09-01-2024"/>
      <sheetName val="10-01-2024 "/>
      <sheetName val="11-01-2024"/>
      <sheetName val="12-01-2024"/>
      <sheetName val="13-01-2024 "/>
      <sheetName val="14-01-2024"/>
      <sheetName val="15-01-2024"/>
      <sheetName val="16-01-2024"/>
      <sheetName val="17-01-2024"/>
      <sheetName val="18-01-2024"/>
      <sheetName val="19-01-2024"/>
      <sheetName val="20-01-2024 "/>
      <sheetName val="21-01-2024 "/>
      <sheetName val="22-01-2024"/>
      <sheetName val="23-01-2024"/>
      <sheetName val="24-01-2024"/>
      <sheetName val="1 al 24"/>
      <sheetName val="25-01-2024"/>
      <sheetName val="26-01-2024"/>
      <sheetName val="27-01-2024"/>
      <sheetName val="28-01-2024 "/>
      <sheetName val="29-01-2024 "/>
      <sheetName val="30-01-2024"/>
      <sheetName val="31-01-2024 "/>
      <sheetName val="ENERO"/>
      <sheetName val="ENERO 2024"/>
      <sheetName val="FEBRERO 2024"/>
      <sheetName val="MARZO 2024"/>
      <sheetName val="23 hasta 05-02-2024"/>
      <sheetName val="01-02-2024"/>
      <sheetName val="02-02-2024"/>
      <sheetName val="03-02-2024 "/>
      <sheetName val="04-02-2024  "/>
      <sheetName val="05-02-2024  "/>
      <sheetName val="06-02-2024"/>
      <sheetName val="07-02-2024 "/>
      <sheetName val="08-02-2024"/>
      <sheetName val="09-02-2024 "/>
      <sheetName val="10-02-2024"/>
      <sheetName val="11-02-2024"/>
      <sheetName val="12-02-2024 "/>
      <sheetName val="13-02-2024"/>
      <sheetName val="14-02-2024 "/>
      <sheetName val="15-02-2024"/>
      <sheetName val="16-02-2024"/>
      <sheetName val="17-02-2024 "/>
      <sheetName val="18-02-2024  "/>
      <sheetName val="19-2-2024"/>
      <sheetName val="20-2-2024"/>
      <sheetName val="21-2-2024 "/>
      <sheetName val="22-2-2024"/>
      <sheetName val="23-02-2024"/>
      <sheetName val="24-02-2024"/>
      <sheetName val="1 al 25"/>
      <sheetName val="25-02-2024 "/>
      <sheetName val="26-02-2024 "/>
      <sheetName val="27-02-2024"/>
      <sheetName val="28-02-2024 "/>
      <sheetName val="29-02-2024"/>
      <sheetName val="FEBRERO"/>
      <sheetName val="01-03-2024"/>
      <sheetName val="02-03-2024"/>
      <sheetName val="03-03-2024"/>
      <sheetName val="04-03-2024"/>
      <sheetName val="05-03-2024 "/>
      <sheetName val="06-03-2024 "/>
      <sheetName val="07-03-2024"/>
      <sheetName val="08-03-2024"/>
      <sheetName val="09-03-2024"/>
      <sheetName val="10-03-2024 "/>
      <sheetName val="11-03-2024"/>
      <sheetName val="12-03-2024"/>
      <sheetName val="13-03-2024 "/>
      <sheetName val="14-03-2024"/>
      <sheetName val="15-03-2024"/>
      <sheetName val="16-03-2024"/>
      <sheetName val="17-03-2024"/>
      <sheetName val="18-03-2024 "/>
      <sheetName val="19-03-2024"/>
      <sheetName val="20-03-2024"/>
      <sheetName val="21-03-2024"/>
      <sheetName val="22-03-2024"/>
      <sheetName val="23-03-2024 "/>
      <sheetName val="24-03-2024"/>
      <sheetName val="01 AL 24"/>
      <sheetName val="25-03-2024"/>
      <sheetName val="26-03-2024"/>
      <sheetName val="MARZO"/>
      <sheetName val="27-03-2024 "/>
      <sheetName val="28-03-2024"/>
      <sheetName val="29-03-2024"/>
      <sheetName val="30-03-2024"/>
      <sheetName val="31-03-2024"/>
      <sheetName val="Trimestral "/>
      <sheetName val="01-04-2024"/>
      <sheetName val="02-04-2024"/>
      <sheetName val="03-04-2024 "/>
      <sheetName val="04-04-2024"/>
      <sheetName val="05-04-2024"/>
      <sheetName val="06-04-2024 "/>
      <sheetName val="07-04-2024 "/>
      <sheetName val="08-04-2024 "/>
      <sheetName val="09-04-2024"/>
      <sheetName val="10-04-2024 "/>
      <sheetName val="11-04-2024"/>
      <sheetName val="12-04-2024"/>
      <sheetName val="13-04-2024"/>
      <sheetName val="14-04-2024 "/>
      <sheetName val="15-04-2024 "/>
      <sheetName val="16-04-2024"/>
      <sheetName val="17-04-2024"/>
      <sheetName val="18-04-2024"/>
      <sheetName val="19-04-2024"/>
      <sheetName val="20-04-2024 "/>
      <sheetName val="21-04-2024  "/>
      <sheetName val="22-04-2024 "/>
      <sheetName val="23-04-2024"/>
      <sheetName val="24-04-2024"/>
      <sheetName val="01 al 24."/>
      <sheetName val="25-04-2024"/>
      <sheetName val="26-04-2024"/>
      <sheetName val="27-04-2024 "/>
      <sheetName val="28-04-2024 "/>
      <sheetName val="29-04-2024  "/>
      <sheetName val="30-04-2024"/>
      <sheetName val="ABRIL"/>
      <sheetName val="ABRIL 2024"/>
      <sheetName val="01-05-2024 "/>
      <sheetName val="02-05-2024"/>
      <sheetName val="03-05-2024"/>
      <sheetName val="04-05-2024"/>
      <sheetName val="05-05-2024"/>
      <sheetName val="06-05-2024 "/>
      <sheetName val="07-05-2024"/>
      <sheetName val="08-05-2024"/>
      <sheetName val="09-05-2024"/>
      <sheetName val="10-05-2024"/>
      <sheetName val="11-05-2024 "/>
      <sheetName val="12-05-2024"/>
      <sheetName val="13-05-2024"/>
      <sheetName val="14-05-2024"/>
      <sheetName val="15-05-2024 "/>
      <sheetName val="16-05-2024"/>
      <sheetName val="17-05-2024"/>
      <sheetName val="18-05-2024 "/>
      <sheetName val="19-05-2024 "/>
      <sheetName val="20-05-2024"/>
      <sheetName val="21-05-2024"/>
      <sheetName val="22-05-2024"/>
      <sheetName val="23-05-2024"/>
      <sheetName val="24-05-2024"/>
      <sheetName val="1 al 24."/>
      <sheetName val="25-05-2024"/>
      <sheetName val="26-05-2024 "/>
      <sheetName val="27-05-2024 "/>
      <sheetName val="28-05-2024"/>
      <sheetName val="29-05-2024"/>
      <sheetName val="30-05-2024"/>
      <sheetName val="31-05-2024"/>
      <sheetName val="MAYO 2024"/>
      <sheetName val="1-06-2024 "/>
      <sheetName val="2-06-2024  "/>
      <sheetName val="3-06-2024   "/>
      <sheetName val="04-06-2024"/>
      <sheetName val="05-06-2024 "/>
      <sheetName val="06-06-2024"/>
      <sheetName val="07-06-2024"/>
      <sheetName val="08-06-2024 "/>
      <sheetName val="09-06-2024  "/>
      <sheetName val="10-06-2024 "/>
      <sheetName val="11-06-2024"/>
      <sheetName val="12-06-2024 "/>
      <sheetName val="13-06-2024  "/>
      <sheetName val="14-06-2024 "/>
      <sheetName val="15-06-2024"/>
      <sheetName val="16-06-2024"/>
      <sheetName val="17-06-2024"/>
      <sheetName val="18-06-2024"/>
      <sheetName val="19-06-2024"/>
      <sheetName val="20-06-2024"/>
      <sheetName val="21-06-2024"/>
      <sheetName val="22-06-2024 "/>
      <sheetName val="23-06-2024 "/>
      <sheetName val="1 al 23 "/>
      <sheetName val="24-06-2024 "/>
      <sheetName val="25-06-2024"/>
      <sheetName val="26-06-2024 "/>
      <sheetName val="27-06-2024"/>
      <sheetName val="28-06-2024"/>
      <sheetName val="29-06-2024 "/>
      <sheetName val="30-06-2024 "/>
      <sheetName val="JUNIO 2024 "/>
      <sheetName val="01-07-2024"/>
      <sheetName val="02-07-2024 "/>
      <sheetName val="03-07-2024  "/>
      <sheetName val="04-07-2024 "/>
      <sheetName val="05-07-2024"/>
      <sheetName val="06-07-2024 "/>
      <sheetName val="07-07-2024  "/>
      <sheetName val="08-07-2024  "/>
      <sheetName val="09-07-2024"/>
      <sheetName val="10-07-2024 "/>
      <sheetName val="11-07-2024"/>
      <sheetName val="12-07-2024"/>
      <sheetName val="13-07-2024"/>
      <sheetName val="14-07-2024"/>
      <sheetName val="15-07-2024"/>
      <sheetName val="16-07-2024"/>
      <sheetName val="17-07-2024 "/>
      <sheetName val="18-07-2024"/>
      <sheetName val="19-07-2024"/>
      <sheetName val="20-07-2024 "/>
      <sheetName val="21-07-2024  "/>
      <sheetName val="22-07-2024 "/>
      <sheetName val="23-07-2024"/>
      <sheetName val="24-07-2024 "/>
      <sheetName val=".1 AL 24."/>
      <sheetName val="25-07-2024"/>
      <sheetName val="26-07-2024"/>
      <sheetName val="27-07-2024 "/>
      <sheetName val="28-07-2024"/>
      <sheetName val="29-07-2024"/>
      <sheetName val="30-07-2024"/>
      <sheetName val="31-07-2024"/>
      <sheetName val="JULIO 2024"/>
      <sheetName val="01-08-2024"/>
      <sheetName val="02-08-2024"/>
      <sheetName val="03-08-2024"/>
      <sheetName val="04-08-2024 "/>
      <sheetName val="05-08-2024  "/>
      <sheetName val="06-08-2024"/>
      <sheetName val="07-08-2024"/>
      <sheetName val="08-08-2024"/>
      <sheetName val="09-08-2024"/>
      <sheetName val="10-08-2024 "/>
      <sheetName val="11-08-2024 "/>
      <sheetName val="12-08-2024"/>
      <sheetName val="13-08-2024"/>
      <sheetName val="14-08-2024 "/>
      <sheetName val="15-08-2024"/>
      <sheetName val="16-08-2024"/>
      <sheetName val="17-08-2024 "/>
      <sheetName val="18-08-2024"/>
      <sheetName val="19-08-2024 "/>
      <sheetName val="20-08-2024"/>
      <sheetName val="21-08-2024"/>
      <sheetName val="22-08-2024"/>
      <sheetName val="23-08-2024"/>
      <sheetName val="24-08-2024"/>
      <sheetName val=".1 al. 24."/>
      <sheetName val="25-08-2024"/>
      <sheetName val="26-08-2024"/>
      <sheetName val="27-08-2024"/>
      <sheetName val="28-08-2024"/>
      <sheetName val="29-08-2024"/>
      <sheetName val="30-08-2024"/>
      <sheetName val="31-08-2024"/>
      <sheetName val="AGOSTO 2024"/>
      <sheetName val="01-09-2024 "/>
      <sheetName val="02-09-2024  "/>
      <sheetName val="03-09-2024"/>
      <sheetName val="04-09-2024"/>
      <sheetName val="05-09-2024"/>
      <sheetName val="06-09-2024"/>
      <sheetName val="07-09-2024 "/>
      <sheetName val="08-09-2024"/>
      <sheetName val="09-09-2024"/>
      <sheetName val="10-09-2024"/>
      <sheetName val="11-09-2024 "/>
      <sheetName val="12-09-2024"/>
      <sheetName val="13-09-2024"/>
      <sheetName val="14-09-2024 "/>
      <sheetName val="15-09-2024  "/>
      <sheetName val="16-09-2024 "/>
      <sheetName val="17-09-2024"/>
      <sheetName val="18-09-2024"/>
      <sheetName val="19-09-2024"/>
      <sheetName val="20-09-2024 "/>
      <sheetName val="21-09-2024 "/>
      <sheetName val="22-09-2024  "/>
      <sheetName val="23-09-2024"/>
      <sheetName val="24-09-2024"/>
      <sheetName val="1 al 24 "/>
      <sheetName val="25-09-2024"/>
      <sheetName val="26-09-2024"/>
      <sheetName val="27-09-2024"/>
      <sheetName val="28-09-2024"/>
      <sheetName val="29-09-2024 "/>
      <sheetName val="30-09-2024 "/>
      <sheetName val="Trimestral"/>
      <sheetName val="SEPTIEMBRE 2024"/>
      <sheetName val="01-10-2024"/>
      <sheetName val="02-10-2024"/>
      <sheetName val="03-10-2024"/>
      <sheetName val="04-10-2024"/>
      <sheetName val="05-10-2024"/>
      <sheetName val="06-10-2024 "/>
      <sheetName val="07-10-2024  "/>
      <sheetName val="08-10-2024 "/>
      <sheetName val="09-10-2024"/>
      <sheetName val="10-10-2024"/>
      <sheetName val="11-10-2024"/>
      <sheetName val="12-10-2024"/>
      <sheetName val="13-10-2024 "/>
      <sheetName val="14-10-2024 "/>
      <sheetName val="15-10-2024"/>
      <sheetName val="16-10-2024"/>
      <sheetName val="17-10-2024"/>
      <sheetName val="18-10-2024"/>
      <sheetName val="19-10-2024"/>
      <sheetName val="20-10-2024"/>
      <sheetName val="21-10-2024 "/>
      <sheetName val="22-10-2024"/>
      <sheetName val="23-10-2024"/>
      <sheetName val="24-10-2024"/>
      <sheetName val="1 al 24 oct"/>
      <sheetName val="25-10-2024"/>
      <sheetName val="26-10-2024"/>
      <sheetName val="27-10-2024 "/>
      <sheetName val="28-10-2024  "/>
      <sheetName val="29-10-2024   "/>
      <sheetName val="30-10-2024 "/>
      <sheetName val="31-10-2024"/>
      <sheetName val="OCTUBRE 2024"/>
      <sheetName val="01-11-2024"/>
      <sheetName val="02-11-2024"/>
      <sheetName val="03-11-2024 "/>
      <sheetName val="04-11-2024 "/>
      <sheetName val="05-11-2024"/>
      <sheetName val="06-11-2024"/>
      <sheetName val="07-11-2024"/>
      <sheetName val="08-11-2024"/>
      <sheetName val="09-11-2024"/>
      <sheetName val="10-11-2024"/>
      <sheetName val="11-11-2024"/>
      <sheetName val="12-11-2024"/>
      <sheetName val="13-11-2024 "/>
      <sheetName val="14-11-2024"/>
      <sheetName val="15-11-2024"/>
      <sheetName val="16-11-2024 "/>
      <sheetName val="17-11-2024  "/>
      <sheetName val="18-11-2024  "/>
      <sheetName val="19-11-2024"/>
      <sheetName val="20-11-2024"/>
      <sheetName val="21-11-2024"/>
      <sheetName val="22-11-2024"/>
      <sheetName val="23-11-2024 "/>
      <sheetName val="24-11-2024  "/>
      <sheetName val="25-11-2024"/>
      <sheetName val="1 al 25-11-2024"/>
      <sheetName val="26-11-2024"/>
      <sheetName val="27-11-2024 "/>
      <sheetName val="28-11-2024"/>
      <sheetName val="29-11-2024"/>
      <sheetName val="30-11-2024 "/>
      <sheetName val="NOVIEMBRE 2024"/>
      <sheetName val="01-12-2024 "/>
      <sheetName val="02-12-2024 "/>
      <sheetName val="03-12-2024 "/>
      <sheetName val="04-12-2024"/>
      <sheetName val="05-12-2024"/>
      <sheetName val="06-12-2024"/>
      <sheetName val="07-12-2024 "/>
      <sheetName val="08-12-2024"/>
      <sheetName val="09-12-2024 "/>
      <sheetName val="10-12-2024"/>
      <sheetName val="11-12-2024 "/>
      <sheetName val="12-12-2024 "/>
      <sheetName val="13-12-2024"/>
      <sheetName val="14-12-2024 "/>
      <sheetName val="15-12-2024 "/>
      <sheetName val="16-12-2024 "/>
      <sheetName val="17-12-2024"/>
      <sheetName val="18-12-2024 "/>
      <sheetName val="19-12-2024"/>
      <sheetName val="20-12-2024"/>
      <sheetName val="21-12-2024"/>
      <sheetName val="22-12-2024"/>
      <sheetName val="23-12-2024"/>
      <sheetName val="24-12-2024"/>
      <sheetName val="25-12-2024"/>
      <sheetName val="03 al 25-12-2024"/>
      <sheetName val="1 al 25-12-2024"/>
      <sheetName val="3 al 27-12-2024"/>
      <sheetName val="26-12-2024"/>
      <sheetName val="27-12-2024"/>
      <sheetName val="28-12-2024 "/>
      <sheetName val="29-12-2024  "/>
      <sheetName val="30-12-2024 "/>
      <sheetName val="31-12-2024"/>
      <sheetName val="01-1-2025"/>
      <sheetName val="02-01-2025"/>
      <sheetName val="03-01-2025"/>
      <sheetName val="04-01-2025"/>
      <sheetName val="05-01-2025"/>
      <sheetName val="06-01-2025"/>
      <sheetName val="26-12-2024 al 06-01-2025"/>
      <sheetName val="DICIEMBRE 2024"/>
      <sheetName val="4 trimetre."/>
      <sheetName val="Octubre-Noviembre "/>
      <sheetName val="Segundo Trimestre."/>
      <sheetName val="15 Hasta 21"/>
      <sheetName val="Mapa de Cal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>
        <row r="56">
          <cell r="P56" t="str">
            <v>Operatividad</v>
          </cell>
          <cell r="Q56">
            <v>35226</v>
          </cell>
        </row>
        <row r="57">
          <cell r="P57" t="str">
            <v>Depuraciones</v>
          </cell>
          <cell r="Q57">
            <v>342212</v>
          </cell>
        </row>
        <row r="58">
          <cell r="P58" t="str">
            <v>Detenidos</v>
          </cell>
          <cell r="Q58">
            <v>2023</v>
          </cell>
        </row>
        <row r="59">
          <cell r="P59" t="str">
            <v>Operatividad por Asistencias</v>
          </cell>
          <cell r="Q59">
            <v>682219</v>
          </cell>
        </row>
      </sheetData>
      <sheetData sheetId="407"/>
      <sheetData sheetId="408"/>
      <sheetData sheetId="409"/>
      <sheetData sheetId="410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495FD15-8AB7-469C-843B-FCB8148A92B5}" name="Tabla334567810111214131516181920212322242627252829303132333536373839404142434445464748495051525354555657585960616263646566676869707172737475767778798182838485868788899091929394959698991001011021031041051061081091101111131121141151161171181201211221231501" displayName="Tabla334567810111214131516181920212322242627252829303132333536373839404142434445464748495051525354555657585960616263646566676869707172737475767778798182838485868788899091929394959698991001011021031041051061081091101111131121141151161171181201211221231501" ref="A11:N68" totalsRowShown="0" headerRowDxfId="15" dataDxfId="14" tableBorderDxfId="13">
  <autoFilter ref="A11:N68" xr:uid="{00000000-0009-0000-0100-000010000000}"/>
  <tableColumns count="14">
    <tableColumn id="1" xr3:uid="{A4C71C5D-F2A6-46EB-95EC-81042C37E3E4}" name="Direcciones Regionales / Sección Turística" dataDxfId="12"/>
    <tableColumn id="2" xr3:uid="{49161821-8F69-4F3F-A362-A10A7275F62C}" name="Cal. de_x000a_Gestion"/>
    <tableColumn id="3" xr3:uid="{DE8DB6C7-1132-4480-BC6D-D63208B38771}" name="Patrullajes Preventivos" dataDxfId="11"/>
    <tableColumn id="4" xr3:uid="{824AB60F-456C-4ED9-A28A-3EA6E25D1E7E}" name="Motocicletas Depuradas" dataDxfId="10"/>
    <tableColumn id="5" xr3:uid="{4FC62374-3525-431B-A8EB-2F3714C27221}" name="Motocicletas Retenidas" dataDxfId="9"/>
    <tableColumn id="6" xr3:uid="{7EB70174-DB2D-4C38-A487-B3A3CAD50450}" name="Vehículos Depurados" dataDxfId="8"/>
    <tableColumn id="7" xr3:uid="{00615B29-3F64-469E-B227-F2F6FDB61534}" name="Personas Depuradas" dataDxfId="7"/>
    <tableColumn id="8" xr3:uid="{FB3F7B67-C189-4937-B56D-895FF67F7792}" name="Personas Detenidas" dataDxfId="6"/>
    <tableColumn id="9" xr3:uid="{5190B13C-2550-46D1-9BF8-C73C91072945}" name="Cantidad de Asistencia Brindada a Extranjeros" dataDxfId="5"/>
    <tableColumn id="10" xr3:uid="{6C35D87E-2F67-4BF3-88A5-3B2D87701E69}" name="Extranjeros Beneficiados en Asistencias" dataDxfId="4"/>
    <tableColumn id="11" xr3:uid="{B45C2B3D-112F-4E87-9B83-7695DB2233BF}" name="Cantidad de Asistencia Brindada a Dominicanos" dataDxfId="3"/>
    <tableColumn id="12" xr3:uid="{CA6B279C-E3E3-41DC-8C72-DDC13F8CB4AA}" name="Dominicanos Beneficiados en Asistencias" dataDxfId="2"/>
    <tableColumn id="15" xr3:uid="{E33B20A9-9964-4649-86E8-F9D56A0ECD9D}" name="Crucerístas Beneficiados" dataDxfId="1">
      <calculatedColumnFormula>Tabla334567810111214131516181920212322242627252829303132333536373839404142434445464748495051525354555657585960616263646566676869707172737475767778798182838485868788899091929394959698991001011021031041051061081091101111131121141151161171181201211221231501[[#This Row],[Total de Turístas Beneficiados]]-Tabla334567810111214131516181920212322242627252829303132333536373839404142434445464748495051525354555657585960616263646566676869707172737475767778798182838485868788899091929394959698991001011021031041051061081091101111131121141151161171181201211221231501[[#This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Asistencias]]-Tabla334567810111214131516181920212322242627252829303132333536373839404142434445464748495051525354555657585960616263646566676869707172737475767778798182838485868788899091929394959698991001011021031041051061081091101111131121141151161171181201211221231501[[#This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</calculatedColumnFormula>
    </tableColumn>
    <tableColumn id="13" xr3:uid="{FFD9AD12-DB41-4560-B783-F9A3256452FE}" name="Total de Turístas Benefic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BC488-F422-4B5D-A111-849F8433BF9B}">
  <dimension ref="A1:AI164"/>
  <sheetViews>
    <sheetView tabSelected="1" view="pageBreakPreview" topLeftCell="A28" zoomScale="25" zoomScaleNormal="25" zoomScaleSheetLayoutView="25" workbookViewId="0">
      <selection activeCell="A64" activeCellId="8" sqref="A12:N12 A17:N17 A22:N22 A28:N28 A36:N36 A46:N46 A53:N53 A61:N61 A64:N64"/>
    </sheetView>
  </sheetViews>
  <sheetFormatPr baseColWidth="10" defaultColWidth="11.42578125" defaultRowHeight="15" x14ac:dyDescent="0.25"/>
  <cols>
    <col min="1" max="1" width="80.28515625" customWidth="1"/>
    <col min="2" max="2" width="31.28515625" customWidth="1"/>
    <col min="3" max="3" width="40.5703125" customWidth="1"/>
    <col min="4" max="4" width="43.140625" customWidth="1"/>
    <col min="5" max="5" width="50.5703125" customWidth="1"/>
    <col min="6" max="6" width="44.42578125" customWidth="1"/>
    <col min="7" max="7" width="45.5703125" customWidth="1"/>
    <col min="8" max="8" width="35.42578125" customWidth="1"/>
    <col min="9" max="10" width="55.140625" customWidth="1"/>
    <col min="11" max="11" width="56" customWidth="1"/>
    <col min="12" max="12" width="57.42578125" customWidth="1"/>
    <col min="13" max="13" width="53" customWidth="1"/>
    <col min="14" max="14" width="51.42578125" customWidth="1"/>
    <col min="19" max="19" width="11.42578125" style="2"/>
  </cols>
  <sheetData>
    <row r="1" spans="1:20" ht="15" customHeight="1" x14ac:dyDescent="0.25">
      <c r="K1" s="1"/>
    </row>
    <row r="3" spans="1:20" ht="18.75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20" ht="18.75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20" ht="245.45" customHeight="1" x14ac:dyDescent="1">
      <c r="A5" s="3"/>
      <c r="B5" s="3"/>
      <c r="C5" s="4"/>
      <c r="D5" s="3"/>
      <c r="E5" s="3"/>
      <c r="F5" s="3"/>
      <c r="G5" s="3"/>
      <c r="H5" s="3"/>
      <c r="I5" s="3"/>
      <c r="J5" s="3"/>
      <c r="K5" s="3"/>
      <c r="L5" s="3"/>
    </row>
    <row r="6" spans="1:20" ht="58.5" x14ac:dyDescent="0.25">
      <c r="A6" s="5" t="s">
        <v>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20" ht="58.5" x14ac:dyDescent="0.25">
      <c r="A7" s="6" t="s">
        <v>1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1:20" ht="58.5" x14ac:dyDescent="0.25">
      <c r="A8" s="5" t="s">
        <v>2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</row>
    <row r="9" spans="1:20" ht="117" x14ac:dyDescent="0.25">
      <c r="A9" s="7" t="s">
        <v>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20" ht="129.75" hidden="1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0" ht="285.75" customHeight="1" x14ac:dyDescent="0.25">
      <c r="A11" s="9" t="s">
        <v>4</v>
      </c>
      <c r="B11" s="10" t="s">
        <v>5</v>
      </c>
      <c r="C11" s="11" t="s">
        <v>6</v>
      </c>
      <c r="D11" s="12" t="s">
        <v>7</v>
      </c>
      <c r="E11" s="13" t="s">
        <v>8</v>
      </c>
      <c r="F11" s="14" t="s">
        <v>9</v>
      </c>
      <c r="G11" s="14" t="s">
        <v>10</v>
      </c>
      <c r="H11" s="11" t="s">
        <v>11</v>
      </c>
      <c r="I11" s="14" t="s">
        <v>12</v>
      </c>
      <c r="J11" s="14" t="s">
        <v>13</v>
      </c>
      <c r="K11" s="14" t="s">
        <v>14</v>
      </c>
      <c r="L11" s="15" t="s">
        <v>15</v>
      </c>
      <c r="M11" s="16" t="s">
        <v>16</v>
      </c>
      <c r="N11" s="17" t="s">
        <v>17</v>
      </c>
      <c r="S11"/>
      <c r="T11" s="2"/>
    </row>
    <row r="12" spans="1:20" ht="169.5" customHeight="1" x14ac:dyDescent="0.25">
      <c r="A12" s="91" t="s">
        <v>18</v>
      </c>
      <c r="B12" s="91"/>
      <c r="C12" s="92">
        <f t="shared" ref="C12:N12" si="0">SUM(C13:C16)</f>
        <v>8145</v>
      </c>
      <c r="D12" s="92">
        <f t="shared" si="0"/>
        <v>3965</v>
      </c>
      <c r="E12" s="92">
        <f t="shared" si="0"/>
        <v>31</v>
      </c>
      <c r="F12" s="92">
        <f t="shared" si="0"/>
        <v>20649</v>
      </c>
      <c r="G12" s="92">
        <f t="shared" si="0"/>
        <v>13129</v>
      </c>
      <c r="H12" s="92">
        <f t="shared" si="0"/>
        <v>402</v>
      </c>
      <c r="I12" s="92">
        <f t="shared" si="0"/>
        <v>9584</v>
      </c>
      <c r="J12" s="92">
        <f t="shared" si="0"/>
        <v>252413</v>
      </c>
      <c r="K12" s="92">
        <f t="shared" si="0"/>
        <v>2181</v>
      </c>
      <c r="L12" s="92">
        <f t="shared" si="0"/>
        <v>137054</v>
      </c>
      <c r="M12" s="92">
        <f t="shared" si="0"/>
        <v>39603</v>
      </c>
      <c r="N12" s="92">
        <f t="shared" si="0"/>
        <v>429070</v>
      </c>
      <c r="P12" s="18"/>
      <c r="S12"/>
      <c r="T12" s="2"/>
    </row>
    <row r="13" spans="1:20" ht="57.75" customHeight="1" x14ac:dyDescent="0.25">
      <c r="A13" s="19" t="s">
        <v>19</v>
      </c>
      <c r="B13" s="19" t="s">
        <v>20</v>
      </c>
      <c r="C1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6807</v>
      </c>
      <c r="D1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2494</v>
      </c>
      <c r="E1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30</v>
      </c>
      <c r="F1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17950</v>
      </c>
      <c r="G1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8577</v>
      </c>
      <c r="H1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396</v>
      </c>
      <c r="I1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2505</v>
      </c>
      <c r="J1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190774</v>
      </c>
      <c r="K1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1734</v>
      </c>
      <c r="L1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113060</v>
      </c>
      <c r="M1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39603</v>
      </c>
      <c r="N13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343437</v>
      </c>
      <c r="O13" s="21" t="s">
        <v>20</v>
      </c>
      <c r="P13" s="22" t="s">
        <v>21</v>
      </c>
      <c r="Q13" s="23" t="s">
        <v>22</v>
      </c>
      <c r="S13"/>
      <c r="T13" s="2"/>
    </row>
    <row r="14" spans="1:20" ht="117" customHeight="1" x14ac:dyDescent="0.25">
      <c r="A14" s="24" t="s">
        <v>23</v>
      </c>
      <c r="B14" s="19" t="s">
        <v>20</v>
      </c>
      <c r="C1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0</v>
      </c>
      <c r="D1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1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1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0</v>
      </c>
      <c r="G1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0</v>
      </c>
      <c r="H1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0</v>
      </c>
      <c r="I1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1928</v>
      </c>
      <c r="J1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3315</v>
      </c>
      <c r="K1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18</v>
      </c>
      <c r="L1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0</v>
      </c>
      <c r="M1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14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3315</v>
      </c>
      <c r="O14" s="21"/>
      <c r="P14" s="22"/>
      <c r="Q14" s="23"/>
      <c r="S14"/>
      <c r="T14" s="2"/>
    </row>
    <row r="15" spans="1:20" ht="68.25" customHeight="1" x14ac:dyDescent="0.25">
      <c r="A15" s="19" t="s">
        <v>24</v>
      </c>
      <c r="B15" s="19" t="s">
        <v>20</v>
      </c>
      <c r="C1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1231</v>
      </c>
      <c r="D1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1471</v>
      </c>
      <c r="E1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1</v>
      </c>
      <c r="F1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2699</v>
      </c>
      <c r="G1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4552</v>
      </c>
      <c r="H1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5</v>
      </c>
      <c r="I1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1064</v>
      </c>
      <c r="J1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54180</v>
      </c>
      <c r="K1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409</v>
      </c>
      <c r="L1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23974</v>
      </c>
      <c r="M1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15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78154</v>
      </c>
      <c r="S15"/>
      <c r="T15" s="2"/>
    </row>
    <row r="16" spans="1:20" ht="49.5" customHeight="1" x14ac:dyDescent="0.25">
      <c r="A16" s="19" t="s">
        <v>25</v>
      </c>
      <c r="B16" s="19" t="s">
        <v>20</v>
      </c>
      <c r="C1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107</v>
      </c>
      <c r="D1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1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1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0</v>
      </c>
      <c r="G1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0</v>
      </c>
      <c r="H1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1</v>
      </c>
      <c r="I1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4087</v>
      </c>
      <c r="J1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4144</v>
      </c>
      <c r="K1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20</v>
      </c>
      <c r="L1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20</v>
      </c>
      <c r="M1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16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4164</v>
      </c>
      <c r="S16"/>
      <c r="T16" s="2"/>
    </row>
    <row r="17" spans="1:20" ht="127.5" x14ac:dyDescent="0.25">
      <c r="A17" s="91" t="s">
        <v>26</v>
      </c>
      <c r="B17" s="91"/>
      <c r="C17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2514</v>
      </c>
      <c r="D17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970</v>
      </c>
      <c r="E17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177</v>
      </c>
      <c r="F17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48091</v>
      </c>
      <c r="G17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39415</v>
      </c>
      <c r="H17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288</v>
      </c>
      <c r="I17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10285</v>
      </c>
      <c r="J17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92090</v>
      </c>
      <c r="K17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2395</v>
      </c>
      <c r="L17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21457</v>
      </c>
      <c r="M17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5379</v>
      </c>
      <c r="N17" s="92">
        <f t="shared" ref="N17:Y17" si="1">SUM(N18:N21)</f>
        <v>118926</v>
      </c>
      <c r="S17"/>
      <c r="T17" s="2"/>
    </row>
    <row r="18" spans="1:20" ht="49.5" customHeight="1" x14ac:dyDescent="0.25">
      <c r="A18" s="19" t="s">
        <v>27</v>
      </c>
      <c r="B18" s="19" t="s">
        <v>20</v>
      </c>
      <c r="C1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681</v>
      </c>
      <c r="D1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736</v>
      </c>
      <c r="E1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1</v>
      </c>
      <c r="F1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15831</v>
      </c>
      <c r="G1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16578</v>
      </c>
      <c r="H1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4</v>
      </c>
      <c r="I1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8566</v>
      </c>
      <c r="J1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90202</v>
      </c>
      <c r="K1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2300</v>
      </c>
      <c r="L1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21355</v>
      </c>
      <c r="M1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5379</v>
      </c>
      <c r="N18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116936</v>
      </c>
      <c r="S18"/>
      <c r="T18" s="2"/>
    </row>
    <row r="19" spans="1:20" ht="57" customHeight="1" x14ac:dyDescent="0.25">
      <c r="A19" s="19" t="s">
        <v>28</v>
      </c>
      <c r="B19" s="19" t="s">
        <v>20</v>
      </c>
      <c r="C1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449</v>
      </c>
      <c r="D1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82</v>
      </c>
      <c r="E1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1</v>
      </c>
      <c r="F1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19500</v>
      </c>
      <c r="G1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5177</v>
      </c>
      <c r="H1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37</v>
      </c>
      <c r="I1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1620</v>
      </c>
      <c r="J1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1659</v>
      </c>
      <c r="K1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83</v>
      </c>
      <c r="L1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88</v>
      </c>
      <c r="M1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19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1747</v>
      </c>
      <c r="S19"/>
      <c r="T19" s="2"/>
    </row>
    <row r="20" spans="1:20" ht="49.5" customHeight="1" x14ac:dyDescent="0.25">
      <c r="A20" s="19" t="s">
        <v>29</v>
      </c>
      <c r="B20" s="19" t="s">
        <v>20</v>
      </c>
      <c r="C2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643</v>
      </c>
      <c r="D2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22</v>
      </c>
      <c r="E2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64</v>
      </c>
      <c r="F2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4698</v>
      </c>
      <c r="G2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2088</v>
      </c>
      <c r="H2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113</v>
      </c>
      <c r="I2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85</v>
      </c>
      <c r="J2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202</v>
      </c>
      <c r="K2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7</v>
      </c>
      <c r="L2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8</v>
      </c>
      <c r="M2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20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210</v>
      </c>
      <c r="S20"/>
      <c r="T20" s="2"/>
    </row>
    <row r="21" spans="1:20" ht="49.5" customHeight="1" x14ac:dyDescent="0.25">
      <c r="A21" s="19" t="s">
        <v>30</v>
      </c>
      <c r="B21" s="25" t="s">
        <v>20</v>
      </c>
      <c r="C2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741</v>
      </c>
      <c r="D2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130</v>
      </c>
      <c r="E2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111</v>
      </c>
      <c r="F2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8062</v>
      </c>
      <c r="G2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15572</v>
      </c>
      <c r="H2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134</v>
      </c>
      <c r="I2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14</v>
      </c>
      <c r="J2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27</v>
      </c>
      <c r="K2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5</v>
      </c>
      <c r="L2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6</v>
      </c>
      <c r="M2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21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33</v>
      </c>
      <c r="O21">
        <v>1</v>
      </c>
      <c r="S21"/>
      <c r="T21" s="2"/>
    </row>
    <row r="22" spans="1:20" ht="118.5" customHeight="1" x14ac:dyDescent="0.25">
      <c r="A22" s="91" t="s">
        <v>31</v>
      </c>
      <c r="B22" s="91"/>
      <c r="C22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1212</v>
      </c>
      <c r="D22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1172</v>
      </c>
      <c r="E22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22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6793</v>
      </c>
      <c r="G22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5640</v>
      </c>
      <c r="H22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76</v>
      </c>
      <c r="I22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125253</v>
      </c>
      <c r="J22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187626</v>
      </c>
      <c r="K22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4500</v>
      </c>
      <c r="L22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22634</v>
      </c>
      <c r="M22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137830</v>
      </c>
      <c r="N22" s="92">
        <f t="shared" ref="N22:X22" si="2">SUM(N23:N27)</f>
        <v>348090</v>
      </c>
      <c r="S22"/>
      <c r="T22" s="2"/>
    </row>
    <row r="23" spans="1:20" ht="49.5" customHeight="1" x14ac:dyDescent="0.25">
      <c r="A23" s="19" t="s">
        <v>32</v>
      </c>
      <c r="B23" s="19" t="s">
        <v>20</v>
      </c>
      <c r="C2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503</v>
      </c>
      <c r="D2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2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2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5199</v>
      </c>
      <c r="G2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4338</v>
      </c>
      <c r="H2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1</v>
      </c>
      <c r="I2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33565</v>
      </c>
      <c r="J2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62406</v>
      </c>
      <c r="K2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0</v>
      </c>
      <c r="L2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0</v>
      </c>
      <c r="M2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137830</v>
      </c>
      <c r="N23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200236</v>
      </c>
      <c r="S23"/>
      <c r="T23" s="2"/>
    </row>
    <row r="24" spans="1:20" ht="49.5" customHeight="1" x14ac:dyDescent="0.25">
      <c r="A24" s="19" t="s">
        <v>33</v>
      </c>
      <c r="B24" s="19" t="s">
        <v>20</v>
      </c>
      <c r="C2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1</v>
      </c>
      <c r="D2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2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2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0</v>
      </c>
      <c r="G2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0</v>
      </c>
      <c r="H2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0</v>
      </c>
      <c r="I2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88245</v>
      </c>
      <c r="J2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90045</v>
      </c>
      <c r="K2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0</v>
      </c>
      <c r="L2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0</v>
      </c>
      <c r="M2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24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90045</v>
      </c>
      <c r="S24"/>
      <c r="T24" s="2"/>
    </row>
    <row r="25" spans="1:20" ht="49.5" customHeight="1" x14ac:dyDescent="0.25">
      <c r="A25" s="19" t="s">
        <v>34</v>
      </c>
      <c r="B25" s="19" t="s">
        <v>20</v>
      </c>
      <c r="C2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305</v>
      </c>
      <c r="D2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13</v>
      </c>
      <c r="E2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2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1296</v>
      </c>
      <c r="G2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26</v>
      </c>
      <c r="H2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75</v>
      </c>
      <c r="I2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2699</v>
      </c>
      <c r="J2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6997</v>
      </c>
      <c r="K2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3089</v>
      </c>
      <c r="L2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7480</v>
      </c>
      <c r="M2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25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14477</v>
      </c>
      <c r="S25"/>
      <c r="T25" s="2"/>
    </row>
    <row r="26" spans="1:20" ht="49.5" customHeight="1" x14ac:dyDescent="0.25">
      <c r="A26" s="19" t="s">
        <v>35</v>
      </c>
      <c r="B26" s="19" t="s">
        <v>20</v>
      </c>
      <c r="C2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368</v>
      </c>
      <c r="D2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1159</v>
      </c>
      <c r="E2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2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298</v>
      </c>
      <c r="G2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1276</v>
      </c>
      <c r="H2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0</v>
      </c>
      <c r="I2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553</v>
      </c>
      <c r="J2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19682</v>
      </c>
      <c r="K2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1174</v>
      </c>
      <c r="L2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4635</v>
      </c>
      <c r="M2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26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24317</v>
      </c>
      <c r="S26"/>
      <c r="T26" s="2"/>
    </row>
    <row r="27" spans="1:20" ht="49.5" customHeight="1" x14ac:dyDescent="0.25">
      <c r="A27" s="19" t="s">
        <v>36</v>
      </c>
      <c r="B27" s="19" t="s">
        <v>20</v>
      </c>
      <c r="C2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45</v>
      </c>
      <c r="D2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2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2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0</v>
      </c>
      <c r="G2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0</v>
      </c>
      <c r="H2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0</v>
      </c>
      <c r="I2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191</v>
      </c>
      <c r="J2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8496</v>
      </c>
      <c r="K2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237</v>
      </c>
      <c r="L2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10519</v>
      </c>
      <c r="M2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27" s="20">
        <f>+Tabla334567810111214131516181920212322242627252829303132333536373839404142434445464748495051525354555657585960616263646566676869707172737475767778798182838485868788899091929394959698991001011021031041051061081091101111131121141151161171181201211221231501[[#This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</f>
        <v>19015</v>
      </c>
      <c r="S27"/>
      <c r="T27" s="2"/>
    </row>
    <row r="28" spans="1:20" ht="118.5" customHeight="1" x14ac:dyDescent="0.25">
      <c r="A28" s="91" t="s">
        <v>37</v>
      </c>
      <c r="B28" s="91"/>
      <c r="C28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4689</v>
      </c>
      <c r="D28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5438</v>
      </c>
      <c r="E28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7</v>
      </c>
      <c r="F28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24548</v>
      </c>
      <c r="G28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15152</v>
      </c>
      <c r="H28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367</v>
      </c>
      <c r="I28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215212</v>
      </c>
      <c r="J28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970916</v>
      </c>
      <c r="K28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101505</v>
      </c>
      <c r="L28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385567</v>
      </c>
      <c r="M28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28" s="92">
        <f t="shared" ref="N28:Y28" si="3">SUM(N29:N35)</f>
        <v>1356483</v>
      </c>
      <c r="S28"/>
      <c r="T28" s="2"/>
    </row>
    <row r="29" spans="1:20" ht="49.5" customHeight="1" x14ac:dyDescent="0.25">
      <c r="A29" s="19" t="s">
        <v>38</v>
      </c>
      <c r="B29" s="19" t="s">
        <v>20</v>
      </c>
      <c r="C2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799</v>
      </c>
      <c r="D2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317</v>
      </c>
      <c r="E2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2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4166</v>
      </c>
      <c r="G2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3449</v>
      </c>
      <c r="H2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68</v>
      </c>
      <c r="I2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8558</v>
      </c>
      <c r="J2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703326</v>
      </c>
      <c r="K2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2513</v>
      </c>
      <c r="L2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212601</v>
      </c>
      <c r="M2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29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915927</v>
      </c>
      <c r="S29"/>
      <c r="T29" s="2"/>
    </row>
    <row r="30" spans="1:20" ht="49.5" customHeight="1" x14ac:dyDescent="0.25">
      <c r="A30" s="19" t="s">
        <v>39</v>
      </c>
      <c r="B30" s="19" t="s">
        <v>20</v>
      </c>
      <c r="C3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307</v>
      </c>
      <c r="D3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3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3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0</v>
      </c>
      <c r="G3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0</v>
      </c>
      <c r="H3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1</v>
      </c>
      <c r="I3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145</v>
      </c>
      <c r="J3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4049</v>
      </c>
      <c r="K3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0</v>
      </c>
      <c r="L3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0</v>
      </c>
      <c r="M3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30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4049</v>
      </c>
      <c r="S30"/>
      <c r="T30" s="2"/>
    </row>
    <row r="31" spans="1:20" ht="45.75" customHeight="1" x14ac:dyDescent="0.25">
      <c r="A31" s="19" t="s">
        <v>40</v>
      </c>
      <c r="B31" s="19" t="s">
        <v>20</v>
      </c>
      <c r="C3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1199</v>
      </c>
      <c r="D3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1440</v>
      </c>
      <c r="E3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3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10432</v>
      </c>
      <c r="G3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2325</v>
      </c>
      <c r="H3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2</v>
      </c>
      <c r="I3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13521</v>
      </c>
      <c r="J3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37067</v>
      </c>
      <c r="K3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15835</v>
      </c>
      <c r="L3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72670</v>
      </c>
      <c r="M3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31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109737</v>
      </c>
      <c r="S31"/>
      <c r="T31" s="2"/>
    </row>
    <row r="32" spans="1:20" ht="49.5" customHeight="1" x14ac:dyDescent="0.25">
      <c r="A32" s="19" t="s">
        <v>41</v>
      </c>
      <c r="B32" s="19" t="s">
        <v>20</v>
      </c>
      <c r="C3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923</v>
      </c>
      <c r="D3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2399</v>
      </c>
      <c r="E3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6</v>
      </c>
      <c r="F3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2675</v>
      </c>
      <c r="G3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5140</v>
      </c>
      <c r="H3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221</v>
      </c>
      <c r="I3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13144</v>
      </c>
      <c r="J3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15390</v>
      </c>
      <c r="K3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13875</v>
      </c>
      <c r="L3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15860</v>
      </c>
      <c r="M3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32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31250</v>
      </c>
      <c r="S32"/>
      <c r="T32" s="2"/>
    </row>
    <row r="33" spans="1:20" ht="49.5" customHeight="1" x14ac:dyDescent="0.25">
      <c r="A33" s="19" t="s">
        <v>42</v>
      </c>
      <c r="B33" s="19" t="s">
        <v>20</v>
      </c>
      <c r="C3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832</v>
      </c>
      <c r="D3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1282</v>
      </c>
      <c r="E3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1</v>
      </c>
      <c r="F3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5149</v>
      </c>
      <c r="G3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2478</v>
      </c>
      <c r="H3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50</v>
      </c>
      <c r="I3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56890</v>
      </c>
      <c r="J3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76893</v>
      </c>
      <c r="K3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63018</v>
      </c>
      <c r="L3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75302</v>
      </c>
      <c r="M3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33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152195</v>
      </c>
      <c r="S33"/>
      <c r="T33" s="2"/>
    </row>
    <row r="34" spans="1:20" ht="49.5" customHeight="1" x14ac:dyDescent="0.25">
      <c r="A34" s="19" t="s">
        <v>43</v>
      </c>
      <c r="B34" s="19" t="s">
        <v>20</v>
      </c>
      <c r="C3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550</v>
      </c>
      <c r="D3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3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3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1100</v>
      </c>
      <c r="G3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695</v>
      </c>
      <c r="H3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20</v>
      </c>
      <c r="I3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122923</v>
      </c>
      <c r="J3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134159</v>
      </c>
      <c r="K3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6261</v>
      </c>
      <c r="L3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9131</v>
      </c>
      <c r="M3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34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143290</v>
      </c>
      <c r="S34"/>
      <c r="T34" s="2"/>
    </row>
    <row r="35" spans="1:20" ht="49.5" customHeight="1" x14ac:dyDescent="0.25">
      <c r="A35" s="19" t="s">
        <v>44</v>
      </c>
      <c r="B35" s="19" t="s">
        <v>20</v>
      </c>
      <c r="C3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79</v>
      </c>
      <c r="D3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3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3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1026</v>
      </c>
      <c r="G3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1065</v>
      </c>
      <c r="H3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5</v>
      </c>
      <c r="I3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31</v>
      </c>
      <c r="J3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32</v>
      </c>
      <c r="K3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3</v>
      </c>
      <c r="L3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3</v>
      </c>
      <c r="M3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35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35</v>
      </c>
      <c r="S35"/>
      <c r="T35" s="2"/>
    </row>
    <row r="36" spans="1:20" ht="127.5" x14ac:dyDescent="0.25">
      <c r="A36" s="91" t="s">
        <v>45</v>
      </c>
      <c r="B36" s="93"/>
      <c r="C36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6973</v>
      </c>
      <c r="D36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5212</v>
      </c>
      <c r="E36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19</v>
      </c>
      <c r="F36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46848</v>
      </c>
      <c r="G36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15649</v>
      </c>
      <c r="H36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42</v>
      </c>
      <c r="I36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9047</v>
      </c>
      <c r="J36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15721</v>
      </c>
      <c r="K36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19760</v>
      </c>
      <c r="L36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41086</v>
      </c>
      <c r="M36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36" s="92">
        <f t="shared" ref="N36:Y36" si="4">SUM(N37:N45)</f>
        <v>56807</v>
      </c>
      <c r="S36"/>
      <c r="T36" s="2"/>
    </row>
    <row r="37" spans="1:20" ht="49.5" customHeight="1" x14ac:dyDescent="0.25">
      <c r="A37" s="19" t="s">
        <v>46</v>
      </c>
      <c r="B37" s="19" t="s">
        <v>20</v>
      </c>
      <c r="C3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481</v>
      </c>
      <c r="D3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3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1</v>
      </c>
      <c r="F3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17808</v>
      </c>
      <c r="G3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870</v>
      </c>
      <c r="H3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1</v>
      </c>
      <c r="I3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7</v>
      </c>
      <c r="J3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182</v>
      </c>
      <c r="K3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547</v>
      </c>
      <c r="L3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3673</v>
      </c>
      <c r="M3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37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3855</v>
      </c>
      <c r="S37"/>
      <c r="T37" s="2"/>
    </row>
    <row r="38" spans="1:20" ht="49.5" customHeight="1" x14ac:dyDescent="0.25">
      <c r="A38" s="19" t="s">
        <v>47</v>
      </c>
      <c r="B38" s="19" t="s">
        <v>20</v>
      </c>
      <c r="C3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1035</v>
      </c>
      <c r="D3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3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3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0</v>
      </c>
      <c r="G3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0</v>
      </c>
      <c r="H3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0</v>
      </c>
      <c r="I3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21</v>
      </c>
      <c r="J3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116</v>
      </c>
      <c r="K3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464</v>
      </c>
      <c r="L3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5917</v>
      </c>
      <c r="M3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38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6033</v>
      </c>
      <c r="S38"/>
      <c r="T38" s="2"/>
    </row>
    <row r="39" spans="1:20" ht="49.5" customHeight="1" x14ac:dyDescent="0.25">
      <c r="A39" s="19" t="s">
        <v>48</v>
      </c>
      <c r="B39" s="19" t="s">
        <v>20</v>
      </c>
      <c r="C3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2163</v>
      </c>
      <c r="D3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3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3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13324</v>
      </c>
      <c r="G3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5538</v>
      </c>
      <c r="H3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12</v>
      </c>
      <c r="I3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25</v>
      </c>
      <c r="J3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462</v>
      </c>
      <c r="K3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65</v>
      </c>
      <c r="L3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2039</v>
      </c>
      <c r="M3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39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2501</v>
      </c>
      <c r="S39"/>
      <c r="T39" s="2"/>
    </row>
    <row r="40" spans="1:20" ht="49.5" customHeight="1" x14ac:dyDescent="0.25">
      <c r="A40" s="19" t="s">
        <v>49</v>
      </c>
      <c r="B40" s="19" t="s">
        <v>20</v>
      </c>
      <c r="C4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486</v>
      </c>
      <c r="D4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997</v>
      </c>
      <c r="E4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4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4161</v>
      </c>
      <c r="G4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349</v>
      </c>
      <c r="H4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2</v>
      </c>
      <c r="I4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</v>
      </c>
      <c r="J4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1</v>
      </c>
      <c r="K4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2</v>
      </c>
      <c r="L4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4</v>
      </c>
      <c r="M4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40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5</v>
      </c>
      <c r="S40"/>
      <c r="T40" s="2"/>
    </row>
    <row r="41" spans="1:20" ht="49.5" customHeight="1" x14ac:dyDescent="0.25">
      <c r="A41" s="19" t="s">
        <v>50</v>
      </c>
      <c r="B41" s="19" t="s">
        <v>20</v>
      </c>
      <c r="C4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1002</v>
      </c>
      <c r="D4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4141</v>
      </c>
      <c r="E4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3</v>
      </c>
      <c r="F4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11551</v>
      </c>
      <c r="G4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8799</v>
      </c>
      <c r="H4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3</v>
      </c>
      <c r="I4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146</v>
      </c>
      <c r="J4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2836</v>
      </c>
      <c r="K4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62</v>
      </c>
      <c r="L4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2317</v>
      </c>
      <c r="M4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41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5153</v>
      </c>
      <c r="S41"/>
      <c r="T41" s="2"/>
    </row>
    <row r="42" spans="1:20" ht="49.5" customHeight="1" x14ac:dyDescent="0.25">
      <c r="A42" s="19" t="s">
        <v>51</v>
      </c>
      <c r="B42" s="19" t="s">
        <v>20</v>
      </c>
      <c r="C4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369</v>
      </c>
      <c r="D4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4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7</v>
      </c>
      <c r="F4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0</v>
      </c>
      <c r="G4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0</v>
      </c>
      <c r="H4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5</v>
      </c>
      <c r="I4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8799</v>
      </c>
      <c r="J4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11796</v>
      </c>
      <c r="K4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18118</v>
      </c>
      <c r="L4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21566</v>
      </c>
      <c r="M4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42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33362</v>
      </c>
      <c r="S42"/>
      <c r="T42" s="2"/>
    </row>
    <row r="43" spans="1:20" ht="53.25" customHeight="1" x14ac:dyDescent="0.25">
      <c r="A43" s="19" t="s">
        <v>52</v>
      </c>
      <c r="B43" s="19" t="s">
        <v>20</v>
      </c>
      <c r="C4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451</v>
      </c>
      <c r="D4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72</v>
      </c>
      <c r="E4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8</v>
      </c>
      <c r="F4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0</v>
      </c>
      <c r="G4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88</v>
      </c>
      <c r="H4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19</v>
      </c>
      <c r="I4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</v>
      </c>
      <c r="J4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21</v>
      </c>
      <c r="K4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30</v>
      </c>
      <c r="L4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1286</v>
      </c>
      <c r="M4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43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1307</v>
      </c>
      <c r="S43"/>
      <c r="T43" s="2"/>
    </row>
    <row r="44" spans="1:20" ht="49.5" customHeight="1" x14ac:dyDescent="0.25">
      <c r="A44" s="19" t="s">
        <v>53</v>
      </c>
      <c r="B44" s="19" t="s">
        <v>20</v>
      </c>
      <c r="C4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339</v>
      </c>
      <c r="D4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2</v>
      </c>
      <c r="E4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4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4</v>
      </c>
      <c r="G4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5</v>
      </c>
      <c r="H4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0</v>
      </c>
      <c r="I4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16</v>
      </c>
      <c r="J4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220</v>
      </c>
      <c r="K4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79</v>
      </c>
      <c r="L4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2381</v>
      </c>
      <c r="M4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44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2601</v>
      </c>
      <c r="S44"/>
      <c r="T44" s="2"/>
    </row>
    <row r="45" spans="1:20" ht="103.5" customHeight="1" x14ac:dyDescent="0.25">
      <c r="A45" s="24" t="s">
        <v>54</v>
      </c>
      <c r="B45" s="19" t="s">
        <v>20</v>
      </c>
      <c r="C4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647</v>
      </c>
      <c r="D4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4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4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0</v>
      </c>
      <c r="G4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0</v>
      </c>
      <c r="H4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0</v>
      </c>
      <c r="I4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31</v>
      </c>
      <c r="J4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87</v>
      </c>
      <c r="K4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393</v>
      </c>
      <c r="L4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1903</v>
      </c>
      <c r="M4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45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1990</v>
      </c>
      <c r="S45"/>
      <c r="T45" s="2"/>
    </row>
    <row r="46" spans="1:20" ht="127.5" x14ac:dyDescent="0.25">
      <c r="A46" s="91" t="s">
        <v>55</v>
      </c>
      <c r="B46" s="91"/>
      <c r="C46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4146</v>
      </c>
      <c r="D46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1465</v>
      </c>
      <c r="E46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91</v>
      </c>
      <c r="F46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7824</v>
      </c>
      <c r="G46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2840</v>
      </c>
      <c r="H46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745</v>
      </c>
      <c r="I46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147350</v>
      </c>
      <c r="J46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175074</v>
      </c>
      <c r="K46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902</v>
      </c>
      <c r="L46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215</v>
      </c>
      <c r="M46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861512</v>
      </c>
      <c r="N46" s="92">
        <f t="shared" ref="N46:Y46" si="5">SUM(N47:N52)</f>
        <v>1036801</v>
      </c>
      <c r="S46"/>
      <c r="T46" s="2"/>
    </row>
    <row r="47" spans="1:20" ht="53.25" customHeight="1" x14ac:dyDescent="0.25">
      <c r="A47" s="19" t="s">
        <v>56</v>
      </c>
      <c r="B47" s="19" t="s">
        <v>20</v>
      </c>
      <c r="C4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1703</v>
      </c>
      <c r="D4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268</v>
      </c>
      <c r="E4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31</v>
      </c>
      <c r="F4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1067</v>
      </c>
      <c r="G4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198</v>
      </c>
      <c r="H4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236</v>
      </c>
      <c r="I4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128467</v>
      </c>
      <c r="J4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128488</v>
      </c>
      <c r="K4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888</v>
      </c>
      <c r="L4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4</v>
      </c>
      <c r="M4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861512</v>
      </c>
      <c r="N47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990004</v>
      </c>
      <c r="S47"/>
      <c r="T47" s="2"/>
    </row>
    <row r="48" spans="1:20" ht="49.5" customHeight="1" x14ac:dyDescent="0.25">
      <c r="A48" s="19" t="s">
        <v>57</v>
      </c>
      <c r="B48" s="19" t="s">
        <v>20</v>
      </c>
      <c r="C4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256</v>
      </c>
      <c r="D4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243</v>
      </c>
      <c r="E4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4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303</v>
      </c>
      <c r="G4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276</v>
      </c>
      <c r="H4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32</v>
      </c>
      <c r="I4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69</v>
      </c>
      <c r="J4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2851</v>
      </c>
      <c r="K4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1</v>
      </c>
      <c r="L4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35</v>
      </c>
      <c r="M4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48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2886</v>
      </c>
      <c r="S48"/>
      <c r="T48" s="2"/>
    </row>
    <row r="49" spans="1:20" ht="49.5" customHeight="1" x14ac:dyDescent="0.25">
      <c r="A49" s="19" t="s">
        <v>58</v>
      </c>
      <c r="B49" s="19" t="s">
        <v>20</v>
      </c>
      <c r="C4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931</v>
      </c>
      <c r="D4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342</v>
      </c>
      <c r="E4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1</v>
      </c>
      <c r="F4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2579</v>
      </c>
      <c r="G4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45</v>
      </c>
      <c r="H4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64</v>
      </c>
      <c r="I4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116</v>
      </c>
      <c r="J4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684</v>
      </c>
      <c r="K4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6</v>
      </c>
      <c r="L4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125</v>
      </c>
      <c r="M4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49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809</v>
      </c>
      <c r="S49"/>
      <c r="T49" s="2"/>
    </row>
    <row r="50" spans="1:20" ht="56.25" customHeight="1" x14ac:dyDescent="0.25">
      <c r="A50" s="19" t="s">
        <v>59</v>
      </c>
      <c r="B50" s="19" t="s">
        <v>20</v>
      </c>
      <c r="C5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140</v>
      </c>
      <c r="D5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5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5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0</v>
      </c>
      <c r="G5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0</v>
      </c>
      <c r="H5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1</v>
      </c>
      <c r="I5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18179</v>
      </c>
      <c r="J5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18178</v>
      </c>
      <c r="K5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1</v>
      </c>
      <c r="L5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1</v>
      </c>
      <c r="M5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50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18179</v>
      </c>
      <c r="S50"/>
      <c r="T50" s="2"/>
    </row>
    <row r="51" spans="1:20" ht="49.5" customHeight="1" x14ac:dyDescent="0.25">
      <c r="A51" s="19" t="s">
        <v>60</v>
      </c>
      <c r="B51" s="19" t="s">
        <v>20</v>
      </c>
      <c r="C5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429</v>
      </c>
      <c r="D5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17</v>
      </c>
      <c r="E5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5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1617</v>
      </c>
      <c r="G5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8</v>
      </c>
      <c r="H5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11</v>
      </c>
      <c r="I5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506</v>
      </c>
      <c r="J5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24842</v>
      </c>
      <c r="K5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4</v>
      </c>
      <c r="L5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48</v>
      </c>
      <c r="M51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51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24890</v>
      </c>
      <c r="S51"/>
      <c r="T51" s="2"/>
    </row>
    <row r="52" spans="1:20" ht="49.5" customHeight="1" x14ac:dyDescent="0.25">
      <c r="A52" s="19" t="s">
        <v>61</v>
      </c>
      <c r="B52" s="19" t="s">
        <v>20</v>
      </c>
      <c r="C5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687</v>
      </c>
      <c r="D5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595</v>
      </c>
      <c r="E5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59</v>
      </c>
      <c r="F5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2258</v>
      </c>
      <c r="G5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2313</v>
      </c>
      <c r="H5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401</v>
      </c>
      <c r="I5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13</v>
      </c>
      <c r="J5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31</v>
      </c>
      <c r="K5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2</v>
      </c>
      <c r="L5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2</v>
      </c>
      <c r="M5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52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33</v>
      </c>
      <c r="S52"/>
      <c r="T52" s="2"/>
    </row>
    <row r="53" spans="1:20" ht="114.75" customHeight="1" x14ac:dyDescent="0.25">
      <c r="A53" s="91" t="s">
        <v>62</v>
      </c>
      <c r="B53" s="91"/>
      <c r="C53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4608</v>
      </c>
      <c r="D53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7064</v>
      </c>
      <c r="E53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9</v>
      </c>
      <c r="F53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26020</v>
      </c>
      <c r="G53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26489</v>
      </c>
      <c r="H53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101</v>
      </c>
      <c r="I53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22727</v>
      </c>
      <c r="J53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91912</v>
      </c>
      <c r="K53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9643</v>
      </c>
      <c r="L53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88891</v>
      </c>
      <c r="M53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16261</v>
      </c>
      <c r="N53" s="92">
        <f t="shared" ref="N53:Y53" si="6">SUM(N54:N60)</f>
        <v>197064</v>
      </c>
      <c r="S53"/>
      <c r="T53" s="2"/>
    </row>
    <row r="54" spans="1:20" ht="49.5" customHeight="1" x14ac:dyDescent="0.25">
      <c r="A54" s="19" t="s">
        <v>63</v>
      </c>
      <c r="B54" s="19" t="s">
        <v>20</v>
      </c>
      <c r="C5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880</v>
      </c>
      <c r="D5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22</v>
      </c>
      <c r="E5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5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1782</v>
      </c>
      <c r="G5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1805</v>
      </c>
      <c r="H5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42</v>
      </c>
      <c r="I5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111</v>
      </c>
      <c r="J5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649</v>
      </c>
      <c r="K5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417</v>
      </c>
      <c r="L5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12289</v>
      </c>
      <c r="M54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54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</f>
        <v>12938</v>
      </c>
      <c r="S54"/>
      <c r="T54" s="2"/>
    </row>
    <row r="55" spans="1:20" ht="49.5" customHeight="1" x14ac:dyDescent="0.25">
      <c r="A55" s="19" t="s">
        <v>64</v>
      </c>
      <c r="B55" s="19" t="s">
        <v>20</v>
      </c>
      <c r="C5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761</v>
      </c>
      <c r="D5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148</v>
      </c>
      <c r="E5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5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5028</v>
      </c>
      <c r="G5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5126</v>
      </c>
      <c r="H5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3</v>
      </c>
      <c r="I5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6394</v>
      </c>
      <c r="J5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16271</v>
      </c>
      <c r="K5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4547</v>
      </c>
      <c r="L5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12124</v>
      </c>
      <c r="M5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55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</f>
        <v>28395</v>
      </c>
      <c r="S55"/>
    </row>
    <row r="56" spans="1:20" ht="57" customHeight="1" x14ac:dyDescent="0.25">
      <c r="A56" s="19" t="s">
        <v>65</v>
      </c>
      <c r="B56" s="19" t="s">
        <v>20</v>
      </c>
      <c r="C5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1001</v>
      </c>
      <c r="D5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5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5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3262</v>
      </c>
      <c r="G5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3573</v>
      </c>
      <c r="H5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0</v>
      </c>
      <c r="I5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354</v>
      </c>
      <c r="J5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44839</v>
      </c>
      <c r="K5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264</v>
      </c>
      <c r="L5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56705</v>
      </c>
      <c r="M5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56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</f>
        <v>101544</v>
      </c>
      <c r="P56" t="s">
        <v>66</v>
      </c>
      <c r="Q56" s="26">
        <f>+C68</f>
        <v>35226</v>
      </c>
      <c r="S56"/>
    </row>
    <row r="57" spans="1:20" ht="64.5" customHeight="1" x14ac:dyDescent="0.25">
      <c r="A57" s="19" t="s">
        <v>67</v>
      </c>
      <c r="B57" s="19" t="s">
        <v>20</v>
      </c>
      <c r="C5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190</v>
      </c>
      <c r="D5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2447</v>
      </c>
      <c r="E5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2</v>
      </c>
      <c r="F5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2743</v>
      </c>
      <c r="G5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3347</v>
      </c>
      <c r="H5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46</v>
      </c>
      <c r="I5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772</v>
      </c>
      <c r="J5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9812</v>
      </c>
      <c r="K5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9</v>
      </c>
      <c r="L5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96</v>
      </c>
      <c r="M5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16261</v>
      </c>
      <c r="N57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</f>
        <v>26169</v>
      </c>
      <c r="P57" t="s">
        <v>68</v>
      </c>
      <c r="Q57" s="26">
        <f>+D68+F68+G68</f>
        <v>342212</v>
      </c>
      <c r="S57"/>
    </row>
    <row r="58" spans="1:20" ht="49.5" customHeight="1" x14ac:dyDescent="0.25">
      <c r="A58" s="19" t="s">
        <v>69</v>
      </c>
      <c r="B58" s="19" t="s">
        <v>20</v>
      </c>
      <c r="C5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183</v>
      </c>
      <c r="D5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5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5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0</v>
      </c>
      <c r="G5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0</v>
      </c>
      <c r="H5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0</v>
      </c>
      <c r="I5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12000</v>
      </c>
      <c r="J5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12055</v>
      </c>
      <c r="K5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3</v>
      </c>
      <c r="L5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55</v>
      </c>
      <c r="M58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58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</f>
        <v>12110</v>
      </c>
      <c r="P58" t="s">
        <v>70</v>
      </c>
      <c r="Q58" s="26">
        <f>+H68</f>
        <v>2023</v>
      </c>
      <c r="S58"/>
    </row>
    <row r="59" spans="1:20" ht="49.5" customHeight="1" x14ac:dyDescent="0.25">
      <c r="A59" s="19" t="s">
        <v>71</v>
      </c>
      <c r="B59" s="19" t="s">
        <v>20</v>
      </c>
      <c r="C5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1296</v>
      </c>
      <c r="D5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4151</v>
      </c>
      <c r="E5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7</v>
      </c>
      <c r="F5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11643</v>
      </c>
      <c r="G5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11093</v>
      </c>
      <c r="H5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6</v>
      </c>
      <c r="I5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2908</v>
      </c>
      <c r="J5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5511</v>
      </c>
      <c r="K5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4358</v>
      </c>
      <c r="L5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5799</v>
      </c>
      <c r="M59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59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</f>
        <v>11310</v>
      </c>
      <c r="P59" t="s">
        <v>72</v>
      </c>
      <c r="Q59" s="26">
        <f>+I68+K68</f>
        <v>682219</v>
      </c>
      <c r="S59"/>
    </row>
    <row r="60" spans="1:20" s="29" customFormat="1" ht="49.5" customHeight="1" x14ac:dyDescent="0.25">
      <c r="A60" s="27" t="s">
        <v>73</v>
      </c>
      <c r="B60" s="27" t="s">
        <v>20</v>
      </c>
      <c r="C6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297</v>
      </c>
      <c r="D6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296</v>
      </c>
      <c r="E6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6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1562</v>
      </c>
      <c r="G6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1545</v>
      </c>
      <c r="H6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4</v>
      </c>
      <c r="I6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188</v>
      </c>
      <c r="J6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2775</v>
      </c>
      <c r="K6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45</v>
      </c>
      <c r="L6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1823</v>
      </c>
      <c r="M60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60" s="28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</f>
        <v>4598</v>
      </c>
    </row>
    <row r="61" spans="1:20" ht="127.5" x14ac:dyDescent="0.25">
      <c r="A61" s="91" t="s">
        <v>74</v>
      </c>
      <c r="B61" s="91"/>
      <c r="C61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1131</v>
      </c>
      <c r="D61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61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61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9131</v>
      </c>
      <c r="G61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8708</v>
      </c>
      <c r="H61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0</v>
      </c>
      <c r="I61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18</v>
      </c>
      <c r="J61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35</v>
      </c>
      <c r="K61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150</v>
      </c>
      <c r="L61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2245</v>
      </c>
      <c r="M61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61" s="92">
        <f t="shared" ref="N61:Y61" si="7">SUM(N62:N63)</f>
        <v>2280</v>
      </c>
      <c r="S61"/>
    </row>
    <row r="62" spans="1:20" ht="49.5" customHeight="1" x14ac:dyDescent="0.25">
      <c r="A62" s="19" t="s">
        <v>75</v>
      </c>
      <c r="B62" s="19" t="s">
        <v>20</v>
      </c>
      <c r="C6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501</v>
      </c>
      <c r="D6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6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6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8075</v>
      </c>
      <c r="G6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7827</v>
      </c>
      <c r="H6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0</v>
      </c>
      <c r="I6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6</v>
      </c>
      <c r="J6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6</v>
      </c>
      <c r="K6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10</v>
      </c>
      <c r="L6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13</v>
      </c>
      <c r="M62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62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</f>
        <v>19</v>
      </c>
      <c r="S62"/>
    </row>
    <row r="63" spans="1:20" ht="49.5" customHeight="1" x14ac:dyDescent="0.25">
      <c r="A63" s="19" t="s">
        <v>76</v>
      </c>
      <c r="B63" s="30" t="s">
        <v>20</v>
      </c>
      <c r="C6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630</v>
      </c>
      <c r="D6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6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6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1056</v>
      </c>
      <c r="G6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881</v>
      </c>
      <c r="H6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0</v>
      </c>
      <c r="I6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12</v>
      </c>
      <c r="J6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29</v>
      </c>
      <c r="K6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140</v>
      </c>
      <c r="L6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2232</v>
      </c>
      <c r="M63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63" s="20">
        <f>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</f>
        <v>2261</v>
      </c>
      <c r="S63"/>
    </row>
    <row r="64" spans="1:20" ht="112.5" customHeight="1" x14ac:dyDescent="0.25">
      <c r="A64" s="91" t="s">
        <v>77</v>
      </c>
      <c r="B64" s="91"/>
      <c r="C64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1808</v>
      </c>
      <c r="D64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64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64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0</v>
      </c>
      <c r="G64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0</v>
      </c>
      <c r="H64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2</v>
      </c>
      <c r="I64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30</v>
      </c>
      <c r="J64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156</v>
      </c>
      <c r="K64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1677</v>
      </c>
      <c r="L64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12037</v>
      </c>
      <c r="M64" s="92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10034</v>
      </c>
      <c r="N64" s="92">
        <f t="shared" ref="N64:Y64" si="8">SUM(N65:N67)</f>
        <v>22227</v>
      </c>
      <c r="S64"/>
    </row>
    <row r="65" spans="1:19" ht="49.5" customHeight="1" x14ac:dyDescent="0.25">
      <c r="A65" s="19" t="s">
        <v>78</v>
      </c>
      <c r="B65" s="19" t="s">
        <v>20</v>
      </c>
      <c r="C6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731</v>
      </c>
      <c r="D6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6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6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0</v>
      </c>
      <c r="G6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0</v>
      </c>
      <c r="H6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0</v>
      </c>
      <c r="I6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23</v>
      </c>
      <c r="J6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77</v>
      </c>
      <c r="K6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899</v>
      </c>
      <c r="L6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6557</v>
      </c>
      <c r="M65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65" s="20">
        <f>SUM(Tabla334567810111214131516181920212322242627252829303132333536373839404142434445464748495051525354555657585960616263646566676869707172737475767778798182838485868788899091929394959698991001011021031041051061081091101111131121141151161171181201211221231501[[#This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Beneficiados]])</f>
        <v>6634</v>
      </c>
      <c r="S65"/>
    </row>
    <row r="66" spans="1:19" ht="49.5" customHeight="1" x14ac:dyDescent="0.25">
      <c r="A66" s="19" t="s">
        <v>79</v>
      </c>
      <c r="B66" s="19" t="s">
        <v>20</v>
      </c>
      <c r="C6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679</v>
      </c>
      <c r="D6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6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6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0</v>
      </c>
      <c r="G6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0</v>
      </c>
      <c r="H6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0</v>
      </c>
      <c r="I6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3</v>
      </c>
      <c r="J6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3</v>
      </c>
      <c r="K6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537</v>
      </c>
      <c r="L6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1525</v>
      </c>
      <c r="M66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10034</v>
      </c>
      <c r="N66" s="20">
        <f>SUM(Tabla334567810111214131516181920212322242627252829303132333536373839404142434445464748495051525354555657585960616263646566676869707172737475767778798182838485868788899091929394959698991001011021031041051061081091101111131121141151161171181201211221231501[[#This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Beneficiados]])</f>
        <v>11562</v>
      </c>
      <c r="S66"/>
    </row>
    <row r="67" spans="1:19" ht="49.5" customHeight="1" x14ac:dyDescent="0.25">
      <c r="A67" s="19" t="s">
        <v>80</v>
      </c>
      <c r="B67" s="19" t="s">
        <v>20</v>
      </c>
      <c r="C6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Preventivos]]+[1]!Tabla334567810111214131516181920212322242627252829303132333536373839404142434445464748495051525354555657585960616263646566676869707172737475767778798182838485868788899091929394959698991001011021031041051061081091101111131121141151161171181201211221231465[[#This Row],[Patrullajes Preventivos]]+[1]!Tabla334567810111214131516181920212322242627252829303132333536373839404142434445464748495051525354555657585960616263646566676869707172737475767778798182838485868788899091929394959698991001011021031041051061081091101111131121141151161171181201211221231432[[#This Row],[Patrullajes Preventivos]])</f>
        <v>398</v>
      </c>
      <c r="D6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Depuradas]])</f>
        <v>0</v>
      </c>
      <c r="E6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Row],[Motocicletas Retenidas]]+[1]!Tabla334567810111214131516181920212322242627252829303132333536373839404142434445464748495051525354555657585960616263646566676869707172737475767778798182838485868788899091929394959698991001011021031041051061081091101111131121141151161171181201211221231432[[#This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Row],[Motocicletas Retenidas]])</f>
        <v>0</v>
      </c>
      <c r="F6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Depurados]]+[1]!Tabla334567810111214131516181920212322242627252829303132333536373839404142434445464748495051525354555657585960616263646566676869707172737475767778798182838485868788899091929394959698991001011021031041051061081091101111131121141151161171181201211221231465[[#This Row],[Vehículos Depurados]]+[1]!Tabla334567810111214131516181920212322242627252829303132333536373839404142434445464748495051525354555657585960616263646566676869707172737475767778798182838485868788899091929394959698991001011021031041051061081091101111131121141151161171181201211221231432[[#This Row],[Vehículos Depurados]])</f>
        <v>0</v>
      </c>
      <c r="G6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Depuradas]]+[1]!Tabla334567810111214131516181920212322242627252829303132333536373839404142434445464748495051525354555657585960616263646566676869707172737475767778798182838485868788899091929394959698991001011021031041051061081091101111131121141151161171181201211221231432[[#This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Depuradas]])</f>
        <v>0</v>
      </c>
      <c r="H6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Detenidas]]+[1]!Tabla334567810111214131516181920212322242627252829303132333536373839404142434445464748495051525354555657585960616263646566676869707172737475767778798182838485868788899091929394959698991001011021031041051061081091101111131121141151161171181201211221231465[[#This Row],[Personas Detenidas]]+[1]!Tabla334567810111214131516181920212322242627252829303132333536373839404142434445464748495051525354555657585960616263646566676869707172737475767778798182838485868788899091929394959698991001011021031041051061081091101111131121141151161171181201211221231432[[#This Row],[Personas Detenidas]])</f>
        <v>2</v>
      </c>
      <c r="I6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Extranjeros]]+[1]!Tabla334567810111214131516181920212322242627252829303132333536373839404142434445464748495051525354555657585960616263646566676869707172737475767778798182838485868788899091929394959698991001011021031041051061081091101111131121141151161171181201211221231432[[#This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Extranjeros]])</f>
        <v>4</v>
      </c>
      <c r="J6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Row],[Extranjeros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Row],[Extranjeros Beneficiados en Asistencias]])</f>
        <v>76</v>
      </c>
      <c r="K6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Dominicanos]]+[1]!Tabla334567810111214131516181920212322242627252829303132333536373839404142434445464748495051525354555657585960616263646566676869707172737475767778798182838485868788899091929394959698991001011021031041051061081091101111131121141151161171181201211221231465[[#This Row],[Cantidad de Asistencia Brindada a Dominicanos]]+[1]!Tabla334567810111214131516181920212322242627252829303132333536373839404142434445464748495051525354555657585960616263646566676869707172737475767778798182838485868788899091929394959698991001011021031041051061081091101111131121141151161171181201211221231432[[#This Row],[Cantidad de Asistencia Brindada a Dominicanos]])</f>
        <v>241</v>
      </c>
      <c r="L6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Asistencias]]+[1]!Tabla334567810111214131516181920212322242627252829303132333536373839404142434445464748495051525354555657585960616263646566676869707172737475767778798182838485868788899091929394959698991001011021031041051061081091101111131121141151161171181201211221231465[[#This Row],[Dominicanos Beneficiados en Asistencias]]+[1]!Tabla334567810111214131516181920212322242627252829303132333536373839404142434445464748495051525354555657585960616263646566676869707172737475767778798182838485868788899091929394959698991001011021031041051061081091101111131121141151161171181201211221231432[[#This Row],[Dominicanos Beneficiados en Asistencias]])</f>
        <v>3955</v>
      </c>
      <c r="M67" s="20">
        <f>SUM([1]!Tabla334567810111214131516181920212322242627252829303132333536373839404142434445464748495051525354555657585960616263646566676869707172737475767778798182838485868788899091929394959698991001011021031041051061081091101111131121141151161171181201211221231499[[#This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334567810111214131516181920212322242627252829303132333536373839404142434445464748495051525354555657585960616263646566676869707172737475767778798182838485868788899091929394959698991001011021031041051061081091101111131121141151161171181201211221231465[[#This Row],[Crucerístas Beneficiados]]+[1]!Tabla334567810111214131516181920212322242627252829303132333536373839404142434445464748495051525354555657585960616263646566676869707172737475767778798182838485868788899091929394959698991001011021031041051061081091101111131121141151161171181201211221231432[[#This Row],[Crucerístas Beneficiados]])</f>
        <v>0</v>
      </c>
      <c r="N67" s="20">
        <f>SUM(Tabla334567810111214131516181920212322242627252829303132333536373839404142434445464748495051525354555657585960616263646566676869707172737475767778798182838485868788899091929394959698991001011021031041051061081091101111131121141151161171181201211221231501[[#This Row],[Dominicanos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Row],[Extranjeros Beneficiados en Asistencias]]+Tabla334567810111214131516181920212322242627252829303132333536373839404142434445464748495051525354555657585960616263646566676869707172737475767778798182838485868788899091929394959698991001011021031041051061081091101111131121141151161171181201211221231501[[#This Row],[Crucerístas Beneficiados]])</f>
        <v>4031</v>
      </c>
      <c r="S67"/>
    </row>
    <row r="68" spans="1:19" ht="63.75" x14ac:dyDescent="0.25">
      <c r="A68" s="31" t="s">
        <v>81</v>
      </c>
      <c r="B68" s="31"/>
      <c r="C68" s="32">
        <f t="shared" ref="C68:N68" si="9">SUM(C12+C17+C22+C28+C36+C46+C53+C61+C64)</f>
        <v>35226</v>
      </c>
      <c r="D68" s="32">
        <f t="shared" si="9"/>
        <v>25286</v>
      </c>
      <c r="E68" s="32">
        <f t="shared" si="9"/>
        <v>334</v>
      </c>
      <c r="F68" s="32">
        <f t="shared" si="9"/>
        <v>189904</v>
      </c>
      <c r="G68" s="32">
        <f t="shared" si="9"/>
        <v>127022</v>
      </c>
      <c r="H68" s="32">
        <f t="shared" si="9"/>
        <v>2023</v>
      </c>
      <c r="I68" s="32">
        <f>SUM(I12+I17+I22+I28+I36+I46+I53+I61+I64)</f>
        <v>539506</v>
      </c>
      <c r="J68" s="32">
        <f>SUM(J12+J17+J22+J28+J36+J46+J53+J61+J64)</f>
        <v>1785943</v>
      </c>
      <c r="K68" s="32">
        <f t="shared" si="9"/>
        <v>142713</v>
      </c>
      <c r="L68" s="32">
        <f t="shared" si="9"/>
        <v>711186</v>
      </c>
      <c r="M68" s="32">
        <f t="shared" si="9"/>
        <v>1070619</v>
      </c>
      <c r="N68" s="32">
        <f t="shared" si="9"/>
        <v>3567748</v>
      </c>
      <c r="S68"/>
    </row>
    <row r="69" spans="1:19" ht="18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S69"/>
    </row>
    <row r="70" spans="1:19" ht="85.5" customHeight="1" x14ac:dyDescent="0.6">
      <c r="A70" s="34" t="s">
        <v>82</v>
      </c>
      <c r="B70" s="34"/>
      <c r="C70" s="34"/>
      <c r="D70" s="34"/>
      <c r="E70" s="34"/>
      <c r="F70" s="34"/>
      <c r="G70" s="34"/>
      <c r="H70" s="34"/>
      <c r="I70" s="35" t="s">
        <v>83</v>
      </c>
      <c r="J70" s="36"/>
      <c r="K70" s="37" t="s">
        <v>84</v>
      </c>
      <c r="L70" s="38" t="s">
        <v>85</v>
      </c>
      <c r="M70" s="39" t="s">
        <v>86</v>
      </c>
      <c r="N70" s="40"/>
      <c r="S70"/>
    </row>
    <row r="71" spans="1:19" ht="104.25" customHeight="1" x14ac:dyDescent="1.2">
      <c r="A71" s="34" t="str">
        <f>CONCATENATE(C11,", ",TEXT(C68,"#,##0"))</f>
        <v>Patrullajes Preventivos, 35,226</v>
      </c>
      <c r="B71" s="34"/>
      <c r="C71" s="34"/>
      <c r="D71" s="34"/>
      <c r="E71" s="34"/>
      <c r="F71" s="34"/>
      <c r="G71" s="34"/>
      <c r="H71" s="41"/>
      <c r="I71" s="42" t="s">
        <v>87</v>
      </c>
      <c r="J71" s="43"/>
      <c r="K71" s="44"/>
      <c r="L71" s="45"/>
      <c r="M71" s="46"/>
      <c r="N71" s="47"/>
      <c r="S71"/>
    </row>
    <row r="72" spans="1:19" ht="81.95" customHeight="1" x14ac:dyDescent="1.2">
      <c r="A72" s="34" t="str">
        <f>CONCATENATE(D11,", ",TEXT(D68,"#,##0"))</f>
        <v>Motocicletas Depuradas, 25,286</v>
      </c>
      <c r="B72" s="34"/>
      <c r="C72" s="34"/>
      <c r="D72" s="34"/>
      <c r="E72" s="34"/>
      <c r="F72" s="34"/>
      <c r="G72" s="34"/>
      <c r="H72" s="41"/>
      <c r="I72" s="48" t="s">
        <v>88</v>
      </c>
      <c r="J72" s="49"/>
      <c r="K72" s="50"/>
      <c r="L72" s="50"/>
      <c r="M72" s="51"/>
      <c r="N72" s="52"/>
      <c r="S72"/>
    </row>
    <row r="73" spans="1:19" ht="81.95" customHeight="1" x14ac:dyDescent="0.25">
      <c r="A73" s="34" t="str">
        <f>CONCATENATE(E11,", ",TEXT(E68,"#,##0"))</f>
        <v>Motocicletas Retenidas, 334</v>
      </c>
      <c r="B73" s="34"/>
      <c r="C73" s="34"/>
      <c r="D73" s="34"/>
      <c r="E73" s="34"/>
      <c r="F73" s="34"/>
      <c r="G73" s="34"/>
      <c r="H73" s="53"/>
      <c r="I73" s="54" t="s">
        <v>89</v>
      </c>
      <c r="J73" s="54"/>
      <c r="K73" s="44"/>
      <c r="L73" s="44"/>
      <c r="M73" s="55"/>
      <c r="N73" s="55"/>
      <c r="S73" s="56"/>
    </row>
    <row r="74" spans="1:19" ht="81.95" customHeight="1" x14ac:dyDescent="1.2">
      <c r="A74" s="34" t="str">
        <f>CONCATENATE(F11,", ",TEXT(F68,"#,##0"))</f>
        <v>Vehículos Depurados, 189,904</v>
      </c>
      <c r="B74" s="34"/>
      <c r="C74" s="34"/>
      <c r="D74" s="34"/>
      <c r="E74" s="34"/>
      <c r="F74" s="34"/>
      <c r="G74" s="34"/>
      <c r="H74" s="41"/>
      <c r="I74" s="48" t="s">
        <v>28</v>
      </c>
      <c r="J74" s="49"/>
      <c r="K74" s="50"/>
      <c r="L74" s="57"/>
      <c r="M74" s="58"/>
      <c r="N74" s="59"/>
      <c r="S74" s="60"/>
    </row>
    <row r="75" spans="1:19" ht="81.95" customHeight="1" x14ac:dyDescent="1.2">
      <c r="A75" s="34" t="str">
        <f>CONCATENATE(G11,", ",TEXT(G68,"#,##0"))</f>
        <v>Personas Depuradas, 127,022</v>
      </c>
      <c r="B75" s="34"/>
      <c r="C75" s="34"/>
      <c r="D75" s="34"/>
      <c r="E75" s="34"/>
      <c r="F75" s="34"/>
      <c r="G75" s="34"/>
      <c r="H75" s="41"/>
      <c r="I75" s="61" t="s">
        <v>90</v>
      </c>
      <c r="J75" s="62"/>
      <c r="K75" s="63"/>
      <c r="L75" s="63"/>
      <c r="M75" s="64"/>
      <c r="N75" s="65"/>
      <c r="S75" s="56"/>
    </row>
    <row r="76" spans="1:19" ht="81.95" customHeight="1" x14ac:dyDescent="0.25">
      <c r="A76" s="34" t="str">
        <f>CONCATENATE(H11,", ",TEXT(H68,"#,##0"))</f>
        <v>Personas Detenidas, 2,023</v>
      </c>
      <c r="B76" s="34"/>
      <c r="C76" s="34"/>
      <c r="D76" s="34"/>
      <c r="E76" s="34"/>
      <c r="F76" s="34"/>
      <c r="G76" s="34"/>
      <c r="H76" s="53"/>
      <c r="I76" s="53"/>
      <c r="J76" s="53"/>
      <c r="K76" s="53"/>
      <c r="L76" s="53"/>
      <c r="M76" s="53"/>
      <c r="S76" s="56"/>
    </row>
    <row r="77" spans="1:19" ht="81.95" customHeight="1" x14ac:dyDescent="0.25">
      <c r="A77" s="34" t="str">
        <f>CONCATENATE(I11,", ",TEXT(I68,"#,##0"))</f>
        <v>Cantidad de Asistencia Brindada a Extranjeros, 539,506</v>
      </c>
      <c r="B77" s="34"/>
      <c r="C77" s="34"/>
      <c r="D77" s="34"/>
      <c r="E77" s="34"/>
      <c r="F77" s="34"/>
      <c r="G77" s="34"/>
      <c r="H77" s="34"/>
      <c r="I77" s="53"/>
      <c r="J77" s="53"/>
      <c r="K77" s="53"/>
      <c r="L77" s="53"/>
      <c r="M77" s="53"/>
      <c r="S77" s="60"/>
    </row>
    <row r="78" spans="1:19" ht="81.95" customHeight="1" x14ac:dyDescent="0.25">
      <c r="A78" s="66" t="str">
        <f>CONCATENATE(J11,", ",TEXT(J68,"#,##0"))</f>
        <v>Extranjeros Beneficiados en Asistencias, 1,785,943</v>
      </c>
      <c r="B78" s="66"/>
      <c r="C78" s="66"/>
      <c r="D78" s="66"/>
      <c r="E78" s="66"/>
      <c r="F78" s="66"/>
      <c r="G78" s="66"/>
      <c r="H78" s="53"/>
      <c r="I78" s="53"/>
      <c r="J78" s="53"/>
      <c r="K78" s="53"/>
      <c r="L78" s="53"/>
      <c r="M78" s="53"/>
      <c r="S78" s="56"/>
    </row>
    <row r="79" spans="1:19" ht="81.95" customHeight="1" x14ac:dyDescent="0.25">
      <c r="A79" s="34" t="str">
        <f>CONCATENATE(K11,", ",TEXT(K68,"#,##0"))</f>
        <v>Cantidad de Asistencia Brindada a Dominicanos, 142,713</v>
      </c>
      <c r="B79" s="34"/>
      <c r="C79" s="34"/>
      <c r="D79" s="34"/>
      <c r="E79" s="34"/>
      <c r="F79" s="34"/>
      <c r="G79" s="34"/>
      <c r="H79" s="34"/>
      <c r="I79" s="53"/>
      <c r="J79" s="53"/>
      <c r="K79" s="53"/>
      <c r="L79" s="53"/>
      <c r="M79" s="53"/>
      <c r="S79" s="56"/>
    </row>
    <row r="80" spans="1:19" ht="81.95" customHeight="1" x14ac:dyDescent="1.2">
      <c r="A80" s="34" t="str">
        <f>CONCATENATE(L11,", ",TEXT(L68,"#,##0"))</f>
        <v>Dominicanos Beneficiados en Asistencias, 711,186</v>
      </c>
      <c r="B80" s="34"/>
      <c r="C80" s="34"/>
      <c r="D80" s="34"/>
      <c r="E80" s="34"/>
      <c r="F80" s="34"/>
      <c r="G80" s="34"/>
      <c r="H80" s="41"/>
      <c r="I80" s="41"/>
      <c r="J80" s="41"/>
      <c r="K80" s="41"/>
      <c r="L80" s="41"/>
      <c r="M80" s="41"/>
      <c r="S80" s="60"/>
    </row>
    <row r="81" spans="1:19" ht="81.95" customHeight="1" x14ac:dyDescent="1.2">
      <c r="A81" s="34" t="str">
        <f>CONCATENATE(M11,", ",TEXT(M68,"#,##0"))</f>
        <v>Crucerístas Beneficiados, 1,070,619</v>
      </c>
      <c r="B81" s="34"/>
      <c r="C81" s="34"/>
      <c r="D81" s="34"/>
      <c r="E81" s="34"/>
      <c r="F81" s="34"/>
      <c r="G81" s="34"/>
      <c r="H81" s="41"/>
      <c r="I81" s="41"/>
      <c r="J81" s="41"/>
      <c r="K81" s="41"/>
      <c r="L81" s="41"/>
      <c r="M81" s="41"/>
      <c r="S81" s="60"/>
    </row>
    <row r="82" spans="1:19" ht="89.25" customHeight="1" x14ac:dyDescent="0.25">
      <c r="A82" s="34" t="str">
        <f>CONCATENATE(N11,", ",TEXT(N68,"#,##0"))</f>
        <v>Total de Turístas Beneficiados, 3,567,748</v>
      </c>
      <c r="B82" s="34"/>
      <c r="C82" s="34"/>
      <c r="D82" s="34"/>
      <c r="E82" s="34"/>
      <c r="F82" s="34"/>
      <c r="G82" s="34"/>
      <c r="H82" s="53"/>
      <c r="I82" s="53"/>
      <c r="J82" s="53"/>
      <c r="K82" s="53"/>
      <c r="L82" s="53"/>
      <c r="M82" s="53"/>
      <c r="S82" s="60"/>
    </row>
    <row r="83" spans="1:19" ht="18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S83"/>
    </row>
    <row r="84" spans="1:19" ht="197.65" customHeight="1" x14ac:dyDescent="0.25">
      <c r="A84" s="67" t="s">
        <v>91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S84" s="60"/>
    </row>
    <row r="85" spans="1:19" ht="197.65" customHeight="1" x14ac:dyDescent="0.25">
      <c r="A85" s="68"/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S85" s="60"/>
    </row>
    <row r="86" spans="1:19" ht="197.65" customHeight="1" x14ac:dyDescent="0.25">
      <c r="A86" s="68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S86" s="60"/>
    </row>
    <row r="87" spans="1:19" ht="197.65" customHeight="1" x14ac:dyDescent="0.25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S87" s="60"/>
    </row>
    <row r="88" spans="1:19" ht="197.65" customHeight="1" x14ac:dyDescent="0.25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S88" s="60"/>
    </row>
    <row r="89" spans="1:19" ht="197.65" customHeight="1" x14ac:dyDescent="0.25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S89" s="60"/>
    </row>
    <row r="90" spans="1:19" ht="197.45" customHeight="1" x14ac:dyDescent="0.25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S90" s="60"/>
    </row>
    <row r="91" spans="1:19" ht="197.45" customHeight="1" x14ac:dyDescent="0.25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S91" s="60"/>
    </row>
    <row r="92" spans="1:19" ht="197.45" customHeight="1" x14ac:dyDescent="0.25">
      <c r="A92" s="68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S92" s="60"/>
    </row>
    <row r="93" spans="1:19" ht="197.45" customHeight="1" x14ac:dyDescent="0.25">
      <c r="A93" s="68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S93" s="60"/>
    </row>
    <row r="94" spans="1:19" ht="197.45" customHeight="1" x14ac:dyDescent="0.25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S94" s="60"/>
    </row>
    <row r="95" spans="1:19" ht="197.45" customHeight="1" x14ac:dyDescent="0.25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S95" s="60"/>
    </row>
    <row r="96" spans="1:19" ht="197.45" customHeight="1" x14ac:dyDescent="0.25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S96" s="60"/>
    </row>
    <row r="97" spans="1:35" ht="197.45" customHeight="1" x14ac:dyDescent="0.25">
      <c r="A97" s="68"/>
      <c r="B97" s="68"/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S97" s="60"/>
    </row>
    <row r="98" spans="1:35" ht="197.45" customHeight="1" x14ac:dyDescent="0.25">
      <c r="A98" s="68"/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S98" s="60"/>
    </row>
    <row r="99" spans="1:35" ht="197.45" customHeight="1" x14ac:dyDescent="0.25">
      <c r="A99" s="68"/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S99" s="60"/>
    </row>
    <row r="100" spans="1:35" ht="197.45" customHeight="1" x14ac:dyDescent="0.25">
      <c r="A100" s="68"/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S100" s="60"/>
    </row>
    <row r="101" spans="1:35" ht="327" customHeight="1" x14ac:dyDescent="0.25">
      <c r="A101" s="68"/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S101" s="60"/>
    </row>
    <row r="102" spans="1:35" ht="151.5" customHeight="1" x14ac:dyDescent="0.25">
      <c r="A102" s="69" t="s">
        <v>92</v>
      </c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S102" s="60"/>
    </row>
    <row r="103" spans="1:35" s="71" customFormat="1" ht="90" x14ac:dyDescent="1.1499999999999999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S103" s="60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</row>
    <row r="104" spans="1:35" s="73" customFormat="1" ht="409.5" customHeight="1" x14ac:dyDescent="0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S104" s="56"/>
      <c r="T104"/>
      <c r="U104"/>
      <c r="V104"/>
      <c r="W104" t="s">
        <v>93</v>
      </c>
      <c r="X104"/>
      <c r="Y104"/>
      <c r="Z104"/>
      <c r="AA104"/>
      <c r="AB104"/>
      <c r="AC104"/>
      <c r="AD104"/>
      <c r="AE104"/>
      <c r="AF104"/>
      <c r="AG104"/>
      <c r="AH104"/>
      <c r="AI104"/>
    </row>
    <row r="105" spans="1:35" s="73" customFormat="1" ht="378" customHeight="1" x14ac:dyDescent="0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S105" s="56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</row>
    <row r="106" spans="1:35" s="71" customFormat="1" ht="90" x14ac:dyDescent="1.1499999999999999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S106" s="74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</row>
    <row r="107" spans="1:35" s="71" customFormat="1" ht="409.5" customHeight="1" x14ac:dyDescent="1.1499999999999999">
      <c r="A107" s="75"/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S107" s="74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</row>
    <row r="108" spans="1:35" s="71" customFormat="1" ht="409.5" customHeight="1" x14ac:dyDescent="1.1499999999999999">
      <c r="A108" s="75"/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S108" s="74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</row>
    <row r="109" spans="1:35" s="76" customFormat="1" ht="87.75" x14ac:dyDescent="1.1000000000000001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S109" s="74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</row>
    <row r="110" spans="1:35" s="76" customFormat="1" ht="409.6" customHeight="1" x14ac:dyDescent="1.100000000000000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S110" s="74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</row>
    <row r="111" spans="1:35" s="76" customFormat="1" ht="115.5" customHeight="1" x14ac:dyDescent="1.100000000000000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S111" s="74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</row>
    <row r="112" spans="1:35" s="76" customFormat="1" ht="173.25" customHeight="1" x14ac:dyDescent="1.1000000000000001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S112" s="74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</row>
    <row r="113" spans="1:35" s="76" customFormat="1" ht="409.6" customHeight="1" x14ac:dyDescent="1.100000000000000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S113" s="74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</row>
    <row r="114" spans="1:35" s="76" customFormat="1" ht="117" customHeight="1" x14ac:dyDescent="1.100000000000000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S114" s="7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</row>
    <row r="115" spans="1:35" s="79" customFormat="1" ht="87.75" x14ac:dyDescent="0.25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S115" s="80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</row>
    <row r="116" spans="1:35" s="76" customFormat="1" ht="409.6" customHeight="1" x14ac:dyDescent="1.100000000000000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S116" s="74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</row>
    <row r="117" spans="1:35" s="76" customFormat="1" ht="208.5" customHeight="1" x14ac:dyDescent="1.100000000000000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S117" s="74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</row>
    <row r="118" spans="1:35" s="76" customFormat="1" ht="118.5" customHeight="1" x14ac:dyDescent="1.1000000000000001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S118" s="74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</row>
    <row r="119" spans="1:35" s="76" customFormat="1" ht="409.6" customHeight="1" x14ac:dyDescent="1.100000000000000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S119" s="74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</row>
    <row r="120" spans="1:35" s="76" customFormat="1" ht="119.25" customHeight="1" x14ac:dyDescent="1.100000000000000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S120" s="74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</row>
    <row r="121" spans="1:35" s="76" customFormat="1" ht="87.75" x14ac:dyDescent="1.1000000000000001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S121" s="74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</row>
    <row r="122" spans="1:35" s="71" customFormat="1" ht="408.95" customHeight="1" x14ac:dyDescent="1.1499999999999999">
      <c r="A122" s="75"/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S122" s="74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</row>
    <row r="123" spans="1:35" s="71" customFormat="1" ht="321.75" customHeight="1" x14ac:dyDescent="1.1499999999999999">
      <c r="A123" s="75"/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S123" s="74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</row>
    <row r="124" spans="1:35" s="71" customFormat="1" ht="271.5" hidden="1" customHeight="1" x14ac:dyDescent="1.1499999999999999">
      <c r="A124" s="75"/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S124" s="7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</row>
    <row r="125" spans="1:35" s="71" customFormat="1" ht="104.25" customHeight="1" x14ac:dyDescent="1.1499999999999999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S125" s="74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</row>
    <row r="126" spans="1:35" s="71" customFormat="1" ht="408.95" customHeight="1" x14ac:dyDescent="1.1499999999999999">
      <c r="A126" s="75"/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S126" s="74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</row>
    <row r="127" spans="1:35" s="71" customFormat="1" ht="54.75" customHeight="1" x14ac:dyDescent="1.1499999999999999">
      <c r="A127" s="75"/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S127" s="74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</row>
    <row r="128" spans="1:35" s="71" customFormat="1" ht="90.75" x14ac:dyDescent="1.1499999999999999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S128" s="84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</row>
    <row r="129" spans="1:35" s="71" customFormat="1" ht="409.5" customHeight="1" x14ac:dyDescent="1.1499999999999999">
      <c r="A129" s="75"/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S129" s="85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</row>
    <row r="130" spans="1:35" s="71" customFormat="1" ht="37.5" customHeight="1" x14ac:dyDescent="1.1499999999999999">
      <c r="A130" s="75"/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S130" s="85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</row>
    <row r="131" spans="1:35" s="71" customFormat="1" ht="90" x14ac:dyDescent="1.1499999999999999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S131" s="84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</row>
    <row r="132" spans="1:35" s="76" customFormat="1" ht="409.5" customHeight="1" x14ac:dyDescent="1.100000000000000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S132" s="85"/>
    </row>
    <row r="133" spans="1:35" s="76" customFormat="1" ht="291.75" customHeight="1" x14ac:dyDescent="1.100000000000000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S133" s="85"/>
    </row>
    <row r="134" spans="1:35" s="76" customFormat="1" ht="87.75" x14ac:dyDescent="1.100000000000000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S134" s="85"/>
    </row>
    <row r="135" spans="1:35" s="76" customFormat="1" ht="409.5" customHeight="1" x14ac:dyDescent="1.100000000000000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S135" s="85"/>
    </row>
    <row r="136" spans="1:35" s="76" customFormat="1" ht="133.5" customHeight="1" x14ac:dyDescent="1.100000000000000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S136" s="85"/>
    </row>
    <row r="137" spans="1:35" s="76" customFormat="1" ht="107.25" customHeight="1" x14ac:dyDescent="1.1000000000000001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S137" s="85"/>
    </row>
    <row r="138" spans="1:35" s="76" customFormat="1" ht="409.6" customHeight="1" x14ac:dyDescent="1.100000000000000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S138" s="85"/>
    </row>
    <row r="139" spans="1:35" s="76" customFormat="1" ht="409.6" customHeight="1" x14ac:dyDescent="1.100000000000000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S139" s="85"/>
    </row>
    <row r="140" spans="1:35" s="76" customFormat="1" ht="65.25" customHeight="1" x14ac:dyDescent="1.100000000000000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S140" s="85"/>
    </row>
    <row r="141" spans="1:35" s="76" customFormat="1" ht="87.75" x14ac:dyDescent="1.1000000000000001">
      <c r="A141" s="86"/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S141" s="2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</row>
    <row r="142" spans="1:35" s="76" customFormat="1" ht="409.5" customHeight="1" x14ac:dyDescent="1.100000000000000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S142" s="85"/>
    </row>
    <row r="143" spans="1:35" s="76" customFormat="1" ht="215.25" customHeight="1" x14ac:dyDescent="1.100000000000000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S143" s="85"/>
    </row>
    <row r="144" spans="1:35" s="76" customFormat="1" ht="60.75" hidden="1" customHeight="1" x14ac:dyDescent="1.100000000000000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S144" s="85"/>
    </row>
    <row r="145" spans="1:14" ht="102.75" customHeight="1" x14ac:dyDescent="0.2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</row>
    <row r="147" spans="1:14" ht="409.5" customHeight="1" x14ac:dyDescent="0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</row>
    <row r="148" spans="1:14" ht="293.25" customHeight="1" x14ac:dyDescent="0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</row>
    <row r="149" spans="1:14" ht="81.75" customHeight="1" x14ac:dyDescent="0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</row>
    <row r="150" spans="1:14" ht="120" customHeight="1" x14ac:dyDescent="0.25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</row>
    <row r="151" spans="1:14" ht="408.75" customHeight="1" x14ac:dyDescent="0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</row>
    <row r="152" spans="1:14" ht="213.75" customHeight="1" x14ac:dyDescent="0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</row>
    <row r="154" spans="1:14" ht="102.75" customHeight="1" x14ac:dyDescent="0.25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</row>
    <row r="155" spans="1:14" ht="409.5" customHeight="1" x14ac:dyDescent="0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</row>
    <row r="156" spans="1:14" ht="27.75" customHeight="1" x14ac:dyDescent="0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</row>
    <row r="158" spans="1:14" ht="87" customHeight="1" x14ac:dyDescent="0.25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</row>
    <row r="159" spans="1:14" ht="324.75" customHeight="1" x14ac:dyDescent="0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</row>
    <row r="160" spans="1:14" ht="409.5" customHeight="1" x14ac:dyDescent="0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</row>
    <row r="161" spans="1:14" ht="87" x14ac:dyDescent="0.25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</row>
    <row r="162" spans="1:14" ht="87" x14ac:dyDescent="0.25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</row>
    <row r="163" spans="1:14" ht="87" x14ac:dyDescent="0.25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</row>
    <row r="164" spans="1:14" ht="87" x14ac:dyDescent="0.25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</row>
  </sheetData>
  <mergeCells count="65">
    <mergeCell ref="A155:N156"/>
    <mergeCell ref="A158:N158"/>
    <mergeCell ref="A159:N160"/>
    <mergeCell ref="A142:N144"/>
    <mergeCell ref="A145:N145"/>
    <mergeCell ref="A147:N149"/>
    <mergeCell ref="A150:N150"/>
    <mergeCell ref="A151:N152"/>
    <mergeCell ref="A154:N154"/>
    <mergeCell ref="A132:N133"/>
    <mergeCell ref="A134:N134"/>
    <mergeCell ref="A135:N136"/>
    <mergeCell ref="A137:N137"/>
    <mergeCell ref="A138:N140"/>
    <mergeCell ref="A141:N141"/>
    <mergeCell ref="A122:N124"/>
    <mergeCell ref="A125:N125"/>
    <mergeCell ref="A126:N127"/>
    <mergeCell ref="A128:N128"/>
    <mergeCell ref="A129:N130"/>
    <mergeCell ref="A131:N131"/>
    <mergeCell ref="A113:N114"/>
    <mergeCell ref="A115:N115"/>
    <mergeCell ref="A116:N117"/>
    <mergeCell ref="A118:N118"/>
    <mergeCell ref="A119:N120"/>
    <mergeCell ref="A121:N121"/>
    <mergeCell ref="A104:N105"/>
    <mergeCell ref="A106:N106"/>
    <mergeCell ref="A107:N108"/>
    <mergeCell ref="A109:N109"/>
    <mergeCell ref="A110:N111"/>
    <mergeCell ref="A112:N112"/>
    <mergeCell ref="A79:H79"/>
    <mergeCell ref="A80:G80"/>
    <mergeCell ref="A81:G81"/>
    <mergeCell ref="A82:G82"/>
    <mergeCell ref="A102:N102"/>
    <mergeCell ref="A103:N103"/>
    <mergeCell ref="A75:G75"/>
    <mergeCell ref="I75:J75"/>
    <mergeCell ref="M75:N75"/>
    <mergeCell ref="A76:G76"/>
    <mergeCell ref="A77:H77"/>
    <mergeCell ref="A78:G78"/>
    <mergeCell ref="A73:G73"/>
    <mergeCell ref="I73:J73"/>
    <mergeCell ref="M73:N73"/>
    <mergeCell ref="A74:G74"/>
    <mergeCell ref="I74:J74"/>
    <mergeCell ref="M74:N74"/>
    <mergeCell ref="A71:G71"/>
    <mergeCell ref="I71:J71"/>
    <mergeCell ref="M71:N71"/>
    <mergeCell ref="A72:G72"/>
    <mergeCell ref="I72:J72"/>
    <mergeCell ref="M72:N72"/>
    <mergeCell ref="A6:N6"/>
    <mergeCell ref="A7:N7"/>
    <mergeCell ref="A8:N8"/>
    <mergeCell ref="A9:N9"/>
    <mergeCell ref="A10:M10"/>
    <mergeCell ref="A70:H70"/>
    <mergeCell ref="I70:J70"/>
    <mergeCell ref="M70:N70"/>
  </mergeCells>
  <conditionalFormatting sqref="B13:B14">
    <cfRule type="cellIs" dxfId="19" priority="1" operator="equal">
      <formula>$O$13</formula>
    </cfRule>
  </conditionalFormatting>
  <conditionalFormatting sqref="B13:B16 B18:B21 B23:B27 B29:B35 B37:B45 B47:B52 B54:B60 B62:B63 B65:B67">
    <cfRule type="cellIs" dxfId="18" priority="2" operator="equal">
      <formula>$P$13</formula>
    </cfRule>
    <cfRule type="cellIs" dxfId="17" priority="3" operator="equal">
      <formula>$O$13</formula>
    </cfRule>
    <cfRule type="cellIs" dxfId="16" priority="4" operator="equal">
      <formula>$Q$13</formula>
    </cfRule>
  </conditionalFormatting>
  <dataValidations count="1">
    <dataValidation type="list" errorStyle="warning" showInputMessage="1" showErrorMessage="1" errorTitle="Cal. de Gestion" error="Por favor, debe seleccionar una de las 3 opciones disponibles._x000a_Gracias,_x000a_Dpto de Estadisticas" promptTitle="Seleccionar la calificacion" prompt="Roja = Sin Reportes o Registros_x000a_Verde = Gestion Preventiva Registrada_x000a_Naranja= Gestion Preventiva por reportar" sqref="B13:B67" xr:uid="{B8A7E5E3-0C55-450C-981E-E7F08C54AC0B}">
      <formula1>$O$13:$Q$13</formula1>
    </dataValidation>
  </dataValidations>
  <pageMargins left="0.62992125984251968" right="0.39370078740157483" top="0" bottom="0" header="0.31496062992125984" footer="0.31496062992125984"/>
  <pageSetup scale="13" orientation="portrait" horizontalDpi="300" verticalDpi="300" r:id="rId1"/>
  <headerFooter>
    <oddFooter>&amp;L&amp;72Emitido: &amp;D&amp;C&amp;72 Informe Correspondiente al &amp;A&amp;R&amp;72Página &amp;P/&amp;N</oddFooter>
  </headerFooter>
  <rowBreaks count="3" manualBreakCount="3">
    <brk id="82" max="13" man="1"/>
    <brk id="108" max="13" man="1"/>
    <brk id="149" max="13" man="1"/>
  </rowBreaks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4 trimetre.</vt:lpstr>
      <vt:lpstr>'4 trimetre.'!Área_de_impresión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Sueldo</dc:creator>
  <cp:lastModifiedBy>Sueldo</cp:lastModifiedBy>
  <dcterms:created xsi:type="dcterms:W3CDTF">2025-01-09T22:50:36Z</dcterms:created>
  <dcterms:modified xsi:type="dcterms:W3CDTF">2025-01-09T22:51:36Z</dcterms:modified>
</cp:coreProperties>
</file>