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2. FEBRERO\"/>
    </mc:Choice>
  </mc:AlternateContent>
  <xr:revisionPtr revIDLastSave="0" documentId="13_ncr:1_{3661A49C-C98A-4D2D-A28C-65A56AF13483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4" l="1"/>
  <c r="D76" i="4"/>
  <c r="D71" i="4"/>
  <c r="D61" i="4"/>
  <c r="D35" i="4"/>
  <c r="D25" i="4"/>
  <c r="D19" i="4"/>
  <c r="D92" i="4" s="1"/>
  <c r="D18" i="4" s="1"/>
  <c r="D93" i="2"/>
  <c r="D19" i="2" s="1"/>
  <c r="D80" i="2"/>
  <c r="D62" i="2"/>
  <c r="D36" i="2"/>
  <c r="D26" i="2"/>
  <c r="D20" i="2"/>
  <c r="C93" i="2"/>
  <c r="C19" i="2" s="1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92" i="4" s="1"/>
  <c r="N35" i="4"/>
  <c r="N25" i="4"/>
  <c r="N19" i="4"/>
  <c r="N18" i="4" s="1"/>
  <c r="D22" i="5"/>
  <c r="M79" i="4"/>
  <c r="M76" i="4"/>
  <c r="M71" i="4"/>
  <c r="M61" i="4"/>
  <c r="M92" i="4" s="1"/>
  <c r="M35" i="4"/>
  <c r="M25" i="4"/>
  <c r="M19" i="4"/>
  <c r="M18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35" i="4"/>
  <c r="I25" i="4"/>
  <c r="I18" i="4" s="1"/>
  <c r="I19" i="4"/>
  <c r="H61" i="4"/>
  <c r="H35" i="4"/>
  <c r="H25" i="4"/>
  <c r="H19" i="4"/>
  <c r="J20" i="2"/>
  <c r="J26" i="2"/>
  <c r="J36" i="2"/>
  <c r="J62" i="2"/>
  <c r="G61" i="4"/>
  <c r="G35" i="4"/>
  <c r="G25" i="4"/>
  <c r="G19" i="4"/>
  <c r="I62" i="2"/>
  <c r="I36" i="2"/>
  <c r="I20" i="2"/>
  <c r="I93" i="2" s="1"/>
  <c r="I26" i="2"/>
  <c r="F61" i="4"/>
  <c r="F35" i="4"/>
  <c r="F25" i="4"/>
  <c r="F19" i="4"/>
  <c r="H62" i="2"/>
  <c r="H36" i="2"/>
  <c r="H26" i="2"/>
  <c r="H20" i="2"/>
  <c r="E61" i="4"/>
  <c r="C61" i="4"/>
  <c r="E35" i="4"/>
  <c r="C35" i="4"/>
  <c r="E25" i="4"/>
  <c r="C25" i="4"/>
  <c r="E19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93" i="2" s="1"/>
  <c r="L36" i="2"/>
  <c r="L26" i="2"/>
  <c r="K62" i="2"/>
  <c r="K55" i="2"/>
  <c r="K46" i="2"/>
  <c r="K36" i="2"/>
  <c r="K26" i="2"/>
  <c r="K20" i="2"/>
  <c r="K18" i="4" l="1"/>
  <c r="H92" i="4"/>
  <c r="H18" i="4" s="1"/>
  <c r="E92" i="4"/>
  <c r="E18" i="4" s="1"/>
  <c r="G92" i="4"/>
  <c r="G18" i="4" s="1"/>
  <c r="L18" i="4"/>
  <c r="F92" i="4"/>
  <c r="F18" i="4" s="1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<sst xmlns="http://schemas.openxmlformats.org/spreadsheetml/2006/main" count="286" uniqueCount="108">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</sst>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112993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topLeftCell="A70" zoomScale="145" zoomScaleNormal="145" workbookViewId="0">
      <selection activeCell="B78" sqref="B78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6" t="s">
        <v>100</v>
      </c>
      <c r="C6" s="57"/>
      <c r="D6" s="57"/>
      <c r="E6" s="22"/>
    </row>
    <row r="7" spans="2:5" ht="19.5" x14ac:dyDescent="0.25">
      <c r="B7" s="58" t="s">
        <v>101</v>
      </c>
      <c r="C7" s="59"/>
      <c r="D7" s="59"/>
      <c r="E7" s="23"/>
    </row>
    <row r="8" spans="2:5" ht="15.75" customHeight="1" x14ac:dyDescent="0.25">
      <c r="B8" s="60" t="s">
        <v>93</v>
      </c>
      <c r="C8" s="61"/>
      <c r="D8" s="61"/>
      <c r="E8" s="24"/>
    </row>
    <row r="9" spans="2:5" ht="15.75" customHeight="1" x14ac:dyDescent="0.25">
      <c r="B9" s="62" t="s">
        <v>106</v>
      </c>
      <c r="C9" s="63"/>
      <c r="D9" s="63"/>
      <c r="E9" s="23"/>
    </row>
    <row r="10" spans="2:5" ht="15.75" customHeight="1" x14ac:dyDescent="0.25">
      <c r="B10" s="64" t="s">
        <v>76</v>
      </c>
      <c r="C10" s="65"/>
      <c r="D10" s="65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70" t="s">
        <v>66</v>
      </c>
      <c r="C12" s="55" t="s">
        <v>92</v>
      </c>
      <c r="D12" s="55" t="s">
        <v>91</v>
      </c>
      <c r="E12" s="21"/>
    </row>
    <row r="13" spans="2:5" ht="15" customHeight="1" x14ac:dyDescent="0.25">
      <c r="B13" s="70"/>
      <c r="C13" s="55"/>
      <c r="D13" s="55"/>
      <c r="E13" s="21"/>
    </row>
    <row r="14" spans="2:5" ht="10.5" customHeight="1" x14ac:dyDescent="0.25">
      <c r="B14" s="70"/>
      <c r="C14" s="55"/>
      <c r="D14" s="55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571559118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398594281</v>
      </c>
      <c r="E16" s="21"/>
    </row>
    <row r="17" spans="2:5" ht="15.75" x14ac:dyDescent="0.25">
      <c r="B17" s="29" t="s">
        <v>2</v>
      </c>
      <c r="C17" s="30">
        <v>354042588</v>
      </c>
      <c r="D17" s="43">
        <v>354637196.80000001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48533139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250000</v>
      </c>
      <c r="E24" s="21"/>
    </row>
    <row r="25" spans="2:5" ht="15.75" x14ac:dyDescent="0.25">
      <c r="B25" s="29" t="s">
        <v>10</v>
      </c>
      <c r="C25" s="30">
        <v>6001800</v>
      </c>
      <c r="D25" s="47">
        <v>6001800</v>
      </c>
      <c r="E25" s="21"/>
    </row>
    <row r="26" spans="2:5" ht="15.75" x14ac:dyDescent="0.25">
      <c r="B26" s="29" t="s">
        <v>11</v>
      </c>
      <c r="C26" s="30">
        <v>100000</v>
      </c>
      <c r="D26" s="30">
        <v>100000</v>
      </c>
      <c r="E26" s="21"/>
    </row>
    <row r="27" spans="2:5" ht="15.75" x14ac:dyDescent="0.25">
      <c r="B27" s="29" t="s">
        <v>12</v>
      </c>
      <c r="C27" s="30">
        <v>7760000</v>
      </c>
      <c r="D27" s="47">
        <v>7222656</v>
      </c>
      <c r="E27" s="21"/>
    </row>
    <row r="28" spans="2:5" ht="15.75" x14ac:dyDescent="0.25">
      <c r="B28" s="29" t="s">
        <v>13</v>
      </c>
      <c r="C28" s="30">
        <v>8212894</v>
      </c>
      <c r="D28" s="30">
        <v>8212894</v>
      </c>
      <c r="E28" s="21"/>
    </row>
    <row r="29" spans="2:5" ht="15.75" x14ac:dyDescent="0.25">
      <c r="B29" s="29" t="s">
        <v>14</v>
      </c>
      <c r="C29" s="30">
        <v>9600000</v>
      </c>
      <c r="D29" s="30">
        <v>9600000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1404725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113798998</v>
      </c>
      <c r="E32" s="21"/>
    </row>
    <row r="33" spans="2:5" ht="15.75" x14ac:dyDescent="0.25">
      <c r="B33" s="29" t="s">
        <v>18</v>
      </c>
      <c r="C33" s="30">
        <v>36245498</v>
      </c>
      <c r="D33" s="30">
        <v>36245498</v>
      </c>
      <c r="E33" s="21"/>
    </row>
    <row r="34" spans="2:5" ht="15.75" x14ac:dyDescent="0.25">
      <c r="B34" s="29" t="s">
        <v>19</v>
      </c>
      <c r="C34" s="30">
        <v>17202505</v>
      </c>
      <c r="D34" s="30">
        <v>17202505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3285000</v>
      </c>
      <c r="E37" s="21"/>
    </row>
    <row r="38" spans="2:5" ht="15.75" x14ac:dyDescent="0.25">
      <c r="B38" s="29" t="s">
        <v>23</v>
      </c>
      <c r="C38" s="30">
        <v>45000</v>
      </c>
      <c r="D38" s="30">
        <v>45000</v>
      </c>
      <c r="E38" s="21"/>
    </row>
    <row r="39" spans="2:5" ht="15.75" x14ac:dyDescent="0.25">
      <c r="B39" s="29" t="s">
        <v>24</v>
      </c>
      <c r="C39" s="30">
        <v>40947495</v>
      </c>
      <c r="D39" s="30">
        <v>40947495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14011500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10632700</v>
      </c>
      <c r="E58" s="21"/>
    </row>
    <row r="59" spans="2:5" ht="15.75" x14ac:dyDescent="0.25">
      <c r="B59" s="29" t="s">
        <v>44</v>
      </c>
      <c r="C59" s="30">
        <v>4937500</v>
      </c>
      <c r="D59" s="47">
        <v>3671800</v>
      </c>
      <c r="E59" s="21"/>
    </row>
    <row r="60" spans="2:5" ht="15.75" x14ac:dyDescent="0.25">
      <c r="B60" s="29" t="s">
        <v>45</v>
      </c>
      <c r="C60" s="30">
        <v>460000</v>
      </c>
      <c r="D60" s="47">
        <v>2025000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561832</v>
      </c>
      <c r="E62" s="21"/>
    </row>
    <row r="63" spans="2:5" ht="15.75" x14ac:dyDescent="0.25">
      <c r="B63" s="29" t="s">
        <v>48</v>
      </c>
      <c r="C63" s="30">
        <v>2431950</v>
      </c>
      <c r="D63" s="30">
        <v>2654650</v>
      </c>
      <c r="E63" s="21"/>
    </row>
    <row r="64" spans="2:5" ht="15.75" x14ac:dyDescent="0.25">
      <c r="B64" s="29" t="s">
        <v>49</v>
      </c>
      <c r="C64" s="30">
        <v>1719418</v>
      </c>
      <c r="D64" s="30">
        <v>1719418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571559118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6" t="s">
        <v>102</v>
      </c>
      <c r="C91" s="67"/>
      <c r="D91" s="21"/>
      <c r="E91" s="21"/>
    </row>
    <row r="92" spans="2:5" ht="30.75" customHeight="1" thickBot="1" x14ac:dyDescent="0.3">
      <c r="B92" s="68" t="s">
        <v>103</v>
      </c>
      <c r="C92" s="69"/>
      <c r="D92" s="21"/>
      <c r="E92" s="21"/>
    </row>
    <row r="93" spans="2:5" ht="51" customHeight="1" thickBot="1" x14ac:dyDescent="0.3">
      <c r="B93" s="66" t="s">
        <v>104</v>
      </c>
      <c r="C93" s="67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S104"/>
  <sheetViews>
    <sheetView showGridLines="0" topLeftCell="A73" zoomScale="145" zoomScaleNormal="145" workbookViewId="0">
      <selection activeCell="F19" sqref="F19:F93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6" t="s">
        <v>95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2:17" ht="21" customHeight="1" x14ac:dyDescent="0.25"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2:17" x14ac:dyDescent="0.25">
      <c r="B13" s="75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2:17" ht="15.75" customHeight="1" x14ac:dyDescent="0.25">
      <c r="B14" s="64" t="s">
        <v>107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2:17" ht="15.75" customHeight="1" x14ac:dyDescent="0.25">
      <c r="B15" s="65" t="s">
        <v>76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2:17" ht="15.75" customHeight="1" x14ac:dyDescent="0.25"/>
    <row r="17" spans="2:19" ht="25.5" customHeight="1" x14ac:dyDescent="0.25">
      <c r="B17" s="73" t="s">
        <v>66</v>
      </c>
      <c r="C17" s="74" t="s">
        <v>92</v>
      </c>
      <c r="D17" s="74" t="s">
        <v>91</v>
      </c>
      <c r="E17" s="79" t="s">
        <v>90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2:19" x14ac:dyDescent="0.25">
      <c r="B18" s="73"/>
      <c r="C18" s="74"/>
      <c r="D18" s="74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571559118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0</v>
      </c>
      <c r="H19" s="44">
        <f t="shared" si="2"/>
        <v>0</v>
      </c>
      <c r="I19" s="44">
        <f t="shared" si="1"/>
        <v>0</v>
      </c>
      <c r="J19" s="44">
        <f t="shared" ref="J19" si="3">SUM(J93)</f>
        <v>0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398594281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0</v>
      </c>
      <c r="H20" s="12">
        <f t="shared" si="6"/>
        <v>0</v>
      </c>
      <c r="I20" s="12">
        <f t="shared" si="6"/>
        <v>0</v>
      </c>
      <c r="J20" s="12">
        <f t="shared" ref="J20" si="7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354637196.80000001</v>
      </c>
      <c r="E21" s="13">
        <v>26327921</v>
      </c>
      <c r="F21" s="13">
        <v>26420421</v>
      </c>
      <c r="G21" s="13"/>
      <c r="H21" s="13"/>
      <c r="I21" s="13"/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>
        <v>2005800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48533139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0</v>
      </c>
      <c r="H26" s="12">
        <f t="shared" si="9"/>
        <v>0</v>
      </c>
      <c r="I26" s="12">
        <f t="shared" si="9"/>
        <v>0</v>
      </c>
      <c r="J26" s="12">
        <f t="shared" ref="J26" si="10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>
        <v>1040664.05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250000</v>
      </c>
      <c r="E28" s="13"/>
      <c r="F28" s="13"/>
      <c r="G28" s="13"/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6001800</v>
      </c>
      <c r="E29" s="13"/>
      <c r="F29" s="13">
        <v>1895650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100000</v>
      </c>
      <c r="E30" s="13"/>
      <c r="F30" s="13"/>
      <c r="G30" s="13"/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7222656</v>
      </c>
      <c r="E31" s="13"/>
      <c r="F31" s="13">
        <v>61542.26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8212894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9600000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1404725</v>
      </c>
      <c r="E35" s="13"/>
      <c r="F35" s="13"/>
      <c r="G35" s="13"/>
      <c r="H35" s="13"/>
      <c r="I35" s="13"/>
      <c r="J35" s="13"/>
      <c r="K35" s="38"/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113798998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0</v>
      </c>
      <c r="H36" s="12">
        <f t="shared" si="14"/>
        <v>0</v>
      </c>
      <c r="I36" s="12">
        <f t="shared" si="14"/>
        <v>0</v>
      </c>
      <c r="J36" s="12">
        <f t="shared" ref="J36" si="15">SUM(J37:J45)</f>
        <v>0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36245498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17202505</v>
      </c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3285000</v>
      </c>
      <c r="E41" s="13"/>
      <c r="F41" s="13"/>
      <c r="G41" s="13"/>
      <c r="H41" s="13"/>
      <c r="I41" s="13"/>
      <c r="J41" s="13"/>
      <c r="K41" s="38"/>
      <c r="L41" s="13"/>
      <c r="M41" s="13"/>
      <c r="N41" s="13"/>
      <c r="O41" s="13"/>
      <c r="P41" s="13"/>
      <c r="Q41" s="10"/>
    </row>
    <row r="42" spans="2:19" x14ac:dyDescent="0.25">
      <c r="B42" s="7" t="s">
        <v>23</v>
      </c>
      <c r="C42" s="45">
        <v>45000</v>
      </c>
      <c r="D42" s="45">
        <v>45000</v>
      </c>
      <c r="E42" s="13"/>
      <c r="F42" s="13"/>
      <c r="G42" s="13"/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40947495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14011500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10632700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0</v>
      </c>
      <c r="I62" s="12">
        <f t="shared" si="17"/>
        <v>0</v>
      </c>
      <c r="J62" s="12">
        <f t="shared" ref="J62" si="18">SUM(J63:J71)</f>
        <v>0</v>
      </c>
      <c r="K62" s="12">
        <f>SUM(K63:K71)</f>
        <v>0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3671800</v>
      </c>
      <c r="E63" s="13"/>
      <c r="F63" s="13"/>
      <c r="G63" s="13"/>
      <c r="H63" s="13"/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2025000</v>
      </c>
      <c r="E64" s="13"/>
      <c r="F64" s="13"/>
      <c r="G64" s="13"/>
      <c r="H64" s="13"/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561832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2654650</v>
      </c>
      <c r="E67" s="13"/>
      <c r="F67" s="13"/>
      <c r="G67" s="13"/>
      <c r="H67" s="13"/>
      <c r="I67" s="38"/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1719418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571559118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0</v>
      </c>
      <c r="H93" s="14">
        <f t="shared" si="25"/>
        <v>0</v>
      </c>
      <c r="I93" s="14">
        <f t="shared" si="25"/>
        <v>0</v>
      </c>
      <c r="J93" s="14">
        <f t="shared" ref="J93" si="26">SUM(J20+J26+J36+J46+J55+J62+J72+J77+J80)</f>
        <v>0</v>
      </c>
      <c r="K93" s="39">
        <f>K20+K26+K36+K62</f>
        <v>0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80" t="s">
        <v>97</v>
      </c>
      <c r="C95" s="81"/>
      <c r="D95" s="81"/>
      <c r="E95" s="82"/>
    </row>
    <row r="96" spans="2:19" ht="34.5" customHeight="1" thickBot="1" x14ac:dyDescent="0.3">
      <c r="B96" s="83" t="s">
        <v>98</v>
      </c>
      <c r="C96" s="84"/>
      <c r="D96" s="84"/>
      <c r="E96" s="85"/>
    </row>
    <row r="97" spans="2:9" ht="51.75" customHeight="1" thickBot="1" x14ac:dyDescent="0.3">
      <c r="B97" s="86" t="s">
        <v>99</v>
      </c>
      <c r="C97" s="87"/>
      <c r="D97" s="87"/>
      <c r="E97" s="88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8"/>
      <c r="G102" s="78"/>
      <c r="H102" s="78"/>
      <c r="I102" s="78"/>
    </row>
    <row r="103" spans="2:9" x14ac:dyDescent="0.25">
      <c r="B103" s="15"/>
      <c r="F103" s="77"/>
      <c r="G103" s="77"/>
      <c r="H103" s="77"/>
      <c r="I103" s="77"/>
    </row>
    <row r="104" spans="2:9" x14ac:dyDescent="0.25">
      <c r="B104" s="15"/>
      <c r="F104" s="77"/>
      <c r="G104" s="77"/>
      <c r="H104" s="77"/>
      <c r="I104" s="77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7" zoomScaleNormal="100" workbookViewId="0">
      <selection activeCell="D19" sqref="D19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6" t="s">
        <v>95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2:15" ht="19.5" x14ac:dyDescent="0.25"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2:15" x14ac:dyDescent="0.25">
      <c r="B13" s="75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2:15" x14ac:dyDescent="0.25">
      <c r="B14" s="64" t="s">
        <v>107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2:15" x14ac:dyDescent="0.25">
      <c r="B15" s="65" t="s">
        <v>76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0</v>
      </c>
      <c r="F18" s="44">
        <f t="shared" si="0"/>
        <v>0</v>
      </c>
      <c r="G18" s="44">
        <f t="shared" si="0"/>
        <v>0</v>
      </c>
      <c r="H18" s="44">
        <f t="shared" si="0"/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E19" si="2">SUM(C20:C24)</f>
        <v>29902102.18</v>
      </c>
      <c r="D19" s="12">
        <f t="shared" ref="D19" si="3">SUM(D20:D24)</f>
        <v>29987734.870000001</v>
      </c>
      <c r="E19" s="12">
        <f t="shared" si="2"/>
        <v>0</v>
      </c>
      <c r="F19" s="12">
        <f t="shared" ref="F19:H19" si="4">SUM(F20:F24)</f>
        <v>0</v>
      </c>
      <c r="G19" s="12">
        <f t="shared" si="4"/>
        <v>0</v>
      </c>
      <c r="H19" s="12">
        <f t="shared" si="4"/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/>
      <c r="F20" s="13"/>
      <c r="G20" s="13"/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" si="6">SUM(D26:D34)</f>
        <v>2997856.3099999996</v>
      </c>
      <c r="E25" s="12">
        <f>SUM(E26:E34)</f>
        <v>0</v>
      </c>
      <c r="F25" s="12">
        <f>SUM(F26:F34)</f>
        <v>0</v>
      </c>
      <c r="G25" s="12">
        <f t="shared" ref="G25" si="7">SUM(G26:G34)</f>
        <v>0</v>
      </c>
      <c r="H25" s="12">
        <f t="shared" ref="H25" si="8">SUM(H26:H34)</f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9">SUM(L26:L34)</f>
        <v>0</v>
      </c>
      <c r="M25" s="12">
        <f t="shared" si="9"/>
        <v>0</v>
      </c>
      <c r="N25" s="12">
        <f t="shared" si="9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/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/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10">SUM(C36:C44)</f>
        <v>0</v>
      </c>
      <c r="D35" s="12">
        <f t="shared" si="10"/>
        <v>0</v>
      </c>
      <c r="E35" s="12">
        <f t="shared" si="10"/>
        <v>0</v>
      </c>
      <c r="F35" s="12">
        <f t="shared" ref="F35:H35" si="11">SUM(F36:F44)</f>
        <v>0</v>
      </c>
      <c r="G35" s="12">
        <f t="shared" si="11"/>
        <v>0</v>
      </c>
      <c r="H35" s="12">
        <f t="shared" si="11"/>
        <v>0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12">SUM(L36:L44)</f>
        <v>0</v>
      </c>
      <c r="M35" s="12">
        <f t="shared" si="12"/>
        <v>0</v>
      </c>
      <c r="N35" s="12">
        <f t="shared" si="12"/>
        <v>0</v>
      </c>
      <c r="O35" s="13"/>
    </row>
    <row r="36" spans="2:15" x14ac:dyDescent="0.25">
      <c r="B36" s="19" t="s">
        <v>18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/>
      <c r="F45" s="12"/>
      <c r="G45" s="12"/>
      <c r="H45" s="12"/>
      <c r="I45" s="9"/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" si="13">SUM(D62:D70)</f>
        <v>0</v>
      </c>
      <c r="E61" s="12">
        <f>SUM(E62:E70)</f>
        <v>0</v>
      </c>
      <c r="F61" s="12">
        <f>SUM(F62:F70)</f>
        <v>0</v>
      </c>
      <c r="G61" s="12">
        <f t="shared" ref="G61:H61" si="14">SUM(G62:G70)</f>
        <v>0</v>
      </c>
      <c r="H61" s="12">
        <f t="shared" si="14"/>
        <v>0</v>
      </c>
      <c r="I61" s="12">
        <f>SUM(I62:I70)</f>
        <v>0</v>
      </c>
      <c r="J61" s="12">
        <f>SUM(J62:J70)</f>
        <v>0</v>
      </c>
      <c r="K61" s="12">
        <f t="shared" ref="K61:N61" si="15">SUM(K62:K70)</f>
        <v>0</v>
      </c>
      <c r="L61" s="12">
        <f t="shared" si="15"/>
        <v>0</v>
      </c>
      <c r="M61" s="12">
        <f t="shared" si="15"/>
        <v>0</v>
      </c>
      <c r="N61" s="12">
        <f t="shared" si="15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/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/>
      <c r="G66" s="38"/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" si="16">SUM(D72:D75)</f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44">
        <f t="shared" ref="L71:N71" si="17">SUM(L72:L75)</f>
        <v>0</v>
      </c>
      <c r="M71" s="44">
        <f t="shared" si="17"/>
        <v>0</v>
      </c>
      <c r="N71" s="44">
        <f t="shared" si="17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" si="18">SUM(D77:D78)</f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44">
        <f t="shared" ref="L76:N76" si="19">SUM(L77:L78)</f>
        <v>0</v>
      </c>
      <c r="M76" s="44">
        <f t="shared" si="19"/>
        <v>0</v>
      </c>
      <c r="N76" s="44">
        <f t="shared" si="19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" si="20">SUM(D80:D82)</f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44">
        <f t="shared" ref="L79:N79" si="21">SUM(L80:L82)</f>
        <v>0</v>
      </c>
      <c r="M79" s="44">
        <f t="shared" si="21"/>
        <v>0</v>
      </c>
      <c r="N79" s="44">
        <f t="shared" si="21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2">SUM(C19+C25+C35+C45+C54+C61+C71+C76+C79)</f>
        <v>29902102.18</v>
      </c>
      <c r="D92" s="14">
        <f t="shared" si="22"/>
        <v>32985591.18</v>
      </c>
      <c r="E92" s="14">
        <f t="shared" si="22"/>
        <v>0</v>
      </c>
      <c r="F92" s="14">
        <f t="shared" si="22"/>
        <v>0</v>
      </c>
      <c r="G92" s="14">
        <f t="shared" si="22"/>
        <v>0</v>
      </c>
      <c r="H92" s="14">
        <f t="shared" si="22"/>
        <v>0</v>
      </c>
      <c r="I92" s="39">
        <f>I19+I25+I35+I61</f>
        <v>0</v>
      </c>
      <c r="J92" s="39">
        <f>J19+J25+J35+J61</f>
        <v>0</v>
      </c>
      <c r="K92" s="39">
        <f t="shared" ref="K92" si="23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6" t="s">
        <v>97</v>
      </c>
      <c r="C94" s="87"/>
      <c r="D94" s="87"/>
      <c r="E94" s="88"/>
    </row>
    <row r="95" spans="2:15" ht="32.25" customHeight="1" thickBot="1" x14ac:dyDescent="0.3">
      <c r="B95" s="89" t="s">
        <v>98</v>
      </c>
      <c r="C95" s="90"/>
      <c r="D95" s="90"/>
      <c r="E95" s="91"/>
    </row>
    <row r="96" spans="2:15" ht="49.5" customHeight="1" thickBot="1" x14ac:dyDescent="0.3">
      <c r="B96" s="86" t="s">
        <v>99</v>
      </c>
      <c r="C96" s="87"/>
      <c r="D96" s="87"/>
      <c r="E96" s="88"/>
    </row>
    <row r="103" spans="5:7" x14ac:dyDescent="0.25">
      <c r="E103" s="77"/>
      <c r="F103" s="77"/>
      <c r="G103" s="77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" formula="1"/>
    <ignoredError sqref="C35 C61 K35 K61 I71:J71 E35:F35 E61:F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2024-01-08T21:25:14Z</cp:lastPrinted>
  <dcterms:created xsi:type="dcterms:W3CDTF">2021-07-29T18:58:50Z</dcterms:created>
  <dcterms:modified xsi:type="dcterms:W3CDTF">2024-03-05T14:27:45Z</dcterms:modified>
</cp:coreProperties>
</file>