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3. MARZO\"/>
    </mc:Choice>
  </mc:AlternateContent>
  <xr:revisionPtr revIDLastSave="0" documentId="13_ncr:1_{43CB8A2E-1CB0-46B1-B7C8-29115B573977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4" l="1"/>
  <c r="E76" i="4"/>
  <c r="E71" i="4"/>
  <c r="E61" i="4"/>
  <c r="E35" i="4"/>
  <c r="E25" i="4"/>
  <c r="E19" i="4"/>
  <c r="E92" i="4" s="1"/>
  <c r="E18" i="4" s="1"/>
  <c r="D80" i="2"/>
  <c r="D62" i="2"/>
  <c r="D36" i="2"/>
  <c r="D26" i="2"/>
  <c r="D93" i="2" s="1"/>
  <c r="D19" i="2" s="1"/>
  <c r="D20" i="2"/>
  <c r="D79" i="4"/>
  <c r="D76" i="4"/>
  <c r="D71" i="4"/>
  <c r="D61" i="4"/>
  <c r="D35" i="4"/>
  <c r="D25" i="4"/>
  <c r="D19" i="4"/>
  <c r="D92" i="4" s="1"/>
  <c r="D18" i="4" s="1"/>
  <c r="C93" i="2"/>
  <c r="C19" i="2" s="1"/>
  <c r="C80" i="2"/>
  <c r="C77" i="2"/>
  <c r="C72" i="2"/>
  <c r="C62" i="2"/>
  <c r="C55" i="2"/>
  <c r="C46" i="2"/>
  <c r="C36" i="2"/>
  <c r="C26" i="2"/>
  <c r="C20" i="2"/>
  <c r="N79" i="4"/>
  <c r="N76" i="4"/>
  <c r="N71" i="4"/>
  <c r="N61" i="4"/>
  <c r="N92" i="4" s="1"/>
  <c r="N35" i="4"/>
  <c r="N25" i="4"/>
  <c r="N19" i="4"/>
  <c r="N18" i="4" s="1"/>
  <c r="D22" i="5"/>
  <c r="M79" i="4"/>
  <c r="M76" i="4"/>
  <c r="M71" i="4"/>
  <c r="M61" i="4"/>
  <c r="M92" i="4" s="1"/>
  <c r="M35" i="4"/>
  <c r="M25" i="4"/>
  <c r="M19" i="4"/>
  <c r="M18" i="4"/>
  <c r="D76" i="5"/>
  <c r="L79" i="4"/>
  <c r="L76" i="4"/>
  <c r="L71" i="4"/>
  <c r="L61" i="4"/>
  <c r="L35" i="4"/>
  <c r="L25" i="4"/>
  <c r="L19" i="4"/>
  <c r="K19" i="4"/>
  <c r="K25" i="4"/>
  <c r="K35" i="4"/>
  <c r="K61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71" i="4"/>
  <c r="J61" i="4"/>
  <c r="J35" i="4"/>
  <c r="J25" i="4"/>
  <c r="J19" i="4"/>
  <c r="J92" i="4" s="1"/>
  <c r="J18" i="4"/>
  <c r="I92" i="4"/>
  <c r="I71" i="4"/>
  <c r="I61" i="4"/>
  <c r="I54" i="4"/>
  <c r="I35" i="4"/>
  <c r="I25" i="4"/>
  <c r="I18" i="4" s="1"/>
  <c r="I19" i="4"/>
  <c r="H61" i="4"/>
  <c r="H35" i="4"/>
  <c r="H25" i="4"/>
  <c r="H19" i="4"/>
  <c r="J20" i="2"/>
  <c r="J26" i="2"/>
  <c r="J36" i="2"/>
  <c r="J62" i="2"/>
  <c r="G61" i="4"/>
  <c r="G35" i="4"/>
  <c r="G25" i="4"/>
  <c r="G19" i="4"/>
  <c r="I62" i="2"/>
  <c r="I36" i="2"/>
  <c r="I20" i="2"/>
  <c r="I93" i="2" s="1"/>
  <c r="I26" i="2"/>
  <c r="F61" i="4"/>
  <c r="F35" i="4"/>
  <c r="F25" i="4"/>
  <c r="F19" i="4"/>
  <c r="H62" i="2"/>
  <c r="H36" i="2"/>
  <c r="H26" i="2"/>
  <c r="H20" i="2"/>
  <c r="C61" i="4"/>
  <c r="C35" i="4"/>
  <c r="C25" i="4"/>
  <c r="C19" i="4"/>
  <c r="C92" i="4" s="1"/>
  <c r="C18" i="4" s="1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93" i="2" s="1"/>
  <c r="L36" i="2"/>
  <c r="L26" i="2"/>
  <c r="K62" i="2"/>
  <c r="K55" i="2"/>
  <c r="K46" i="2"/>
  <c r="K36" i="2"/>
  <c r="K26" i="2"/>
  <c r="K20" i="2"/>
  <c r="K18" i="4" l="1"/>
  <c r="H92" i="4"/>
  <c r="H18" i="4" s="1"/>
  <c r="G92" i="4"/>
  <c r="G18" i="4" s="1"/>
  <c r="L18" i="4"/>
  <c r="F92" i="4"/>
  <c r="F18" i="4" s="1"/>
  <c r="L92" i="4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<sst xmlns="http://schemas.openxmlformats.org/spreadsheetml/2006/main" count="286" uniqueCount="108">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</sst>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128698</xdr:colOff>
      <xdr:row>0</xdr:row>
      <xdr:rowOff>135960</xdr:rowOff>
    </xdr:from>
    <xdr:to>
      <xdr:col>7</xdr:col>
      <xdr:colOff>112993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298" y="135960"/>
          <a:ext cx="1774995" cy="1751495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abSelected="1" topLeftCell="A3" zoomScale="145" zoomScaleNormal="145" workbookViewId="0">
      <selection activeCell="F6" sqref="F6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6" t="s">
        <v>100</v>
      </c>
      <c r="C6" s="57"/>
      <c r="D6" s="57"/>
      <c r="E6" s="22"/>
    </row>
    <row r="7" spans="2:5" ht="19.5" x14ac:dyDescent="0.25">
      <c r="B7" s="58" t="s">
        <v>101</v>
      </c>
      <c r="C7" s="59"/>
      <c r="D7" s="59"/>
      <c r="E7" s="23"/>
    </row>
    <row r="8" spans="2:5" ht="15.75" customHeight="1" x14ac:dyDescent="0.25">
      <c r="B8" s="60" t="s">
        <v>93</v>
      </c>
      <c r="C8" s="61"/>
      <c r="D8" s="61"/>
      <c r="E8" s="24"/>
    </row>
    <row r="9" spans="2:5" ht="15.75" customHeight="1" x14ac:dyDescent="0.25">
      <c r="B9" s="62" t="s">
        <v>106</v>
      </c>
      <c r="C9" s="63"/>
      <c r="D9" s="63"/>
      <c r="E9" s="23"/>
    </row>
    <row r="10" spans="2:5" ht="15.75" customHeight="1" x14ac:dyDescent="0.25">
      <c r="B10" s="64" t="s">
        <v>76</v>
      </c>
      <c r="C10" s="65"/>
      <c r="D10" s="65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70" t="s">
        <v>66</v>
      </c>
      <c r="C12" s="55" t="s">
        <v>92</v>
      </c>
      <c r="D12" s="55" t="s">
        <v>91</v>
      </c>
      <c r="E12" s="21"/>
    </row>
    <row r="13" spans="2:5" ht="15" customHeight="1" x14ac:dyDescent="0.25">
      <c r="B13" s="70"/>
      <c r="C13" s="55"/>
      <c r="D13" s="55"/>
      <c r="E13" s="21"/>
    </row>
    <row r="14" spans="2:5" ht="10.5" customHeight="1" x14ac:dyDescent="0.25">
      <c r="B14" s="70"/>
      <c r="C14" s="55"/>
      <c r="D14" s="55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571559118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398594281</v>
      </c>
      <c r="E16" s="21"/>
    </row>
    <row r="17" spans="2:5" ht="15.75" x14ac:dyDescent="0.25">
      <c r="B17" s="29" t="s">
        <v>2</v>
      </c>
      <c r="C17" s="30">
        <v>354042588</v>
      </c>
      <c r="D17" s="43">
        <v>354637196.80000001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24513600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19443484.199999999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48533139</v>
      </c>
      <c r="E22" s="21"/>
    </row>
    <row r="23" spans="2:5" ht="15.75" x14ac:dyDescent="0.25">
      <c r="B23" s="29" t="s">
        <v>8</v>
      </c>
      <c r="C23" s="30">
        <v>13693720</v>
      </c>
      <c r="D23" s="47">
        <v>14231064</v>
      </c>
      <c r="E23" s="21"/>
    </row>
    <row r="24" spans="2:5" ht="15.75" x14ac:dyDescent="0.25">
      <c r="B24" s="29" t="s">
        <v>9</v>
      </c>
      <c r="C24" s="30">
        <v>250000</v>
      </c>
      <c r="D24" s="47">
        <v>760300</v>
      </c>
      <c r="E24" s="21"/>
    </row>
    <row r="25" spans="2:5" ht="15.75" x14ac:dyDescent="0.25">
      <c r="B25" s="29" t="s">
        <v>10</v>
      </c>
      <c r="C25" s="30">
        <v>6001800</v>
      </c>
      <c r="D25" s="47">
        <v>6001800</v>
      </c>
      <c r="E25" s="21"/>
    </row>
    <row r="26" spans="2:5" ht="15.75" x14ac:dyDescent="0.25">
      <c r="B26" s="29" t="s">
        <v>11</v>
      </c>
      <c r="C26" s="30">
        <v>100000</v>
      </c>
      <c r="D26" s="30">
        <v>100000</v>
      </c>
      <c r="E26" s="21"/>
    </row>
    <row r="27" spans="2:5" ht="15.75" x14ac:dyDescent="0.25">
      <c r="B27" s="29" t="s">
        <v>12</v>
      </c>
      <c r="C27" s="30">
        <v>7760000</v>
      </c>
      <c r="D27" s="47">
        <v>7222656</v>
      </c>
      <c r="E27" s="21"/>
    </row>
    <row r="28" spans="2:5" ht="15.75" x14ac:dyDescent="0.25">
      <c r="B28" s="29" t="s">
        <v>13</v>
      </c>
      <c r="C28" s="30">
        <v>8212894</v>
      </c>
      <c r="D28" s="30">
        <v>8212894</v>
      </c>
      <c r="E28" s="21"/>
    </row>
    <row r="29" spans="2:5" ht="15.75" x14ac:dyDescent="0.25">
      <c r="B29" s="29" t="s">
        <v>14</v>
      </c>
      <c r="C29" s="30">
        <v>9600000</v>
      </c>
      <c r="D29" s="30">
        <v>9089700</v>
      </c>
      <c r="E29" s="21"/>
    </row>
    <row r="30" spans="2:5" ht="15.75" x14ac:dyDescent="0.25">
      <c r="B30" s="29" t="s">
        <v>15</v>
      </c>
      <c r="C30" s="30">
        <v>1510000</v>
      </c>
      <c r="D30" s="30">
        <v>1510000</v>
      </c>
      <c r="E30" s="21"/>
    </row>
    <row r="31" spans="2:5" ht="15.75" x14ac:dyDescent="0.25">
      <c r="B31" s="29" t="s">
        <v>16</v>
      </c>
      <c r="C31" s="30">
        <v>1404725</v>
      </c>
      <c r="D31" s="30">
        <v>1404725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113798998</v>
      </c>
      <c r="E32" s="21"/>
    </row>
    <row r="33" spans="2:5" ht="15.75" x14ac:dyDescent="0.25">
      <c r="B33" s="29" t="s">
        <v>18</v>
      </c>
      <c r="C33" s="30">
        <v>36245498</v>
      </c>
      <c r="D33" s="30">
        <v>36245498</v>
      </c>
      <c r="E33" s="21"/>
    </row>
    <row r="34" spans="2:5" ht="15.75" x14ac:dyDescent="0.25">
      <c r="B34" s="29" t="s">
        <v>19</v>
      </c>
      <c r="C34" s="30">
        <v>17202505</v>
      </c>
      <c r="D34" s="30">
        <v>16657643</v>
      </c>
      <c r="E34" s="21"/>
    </row>
    <row r="35" spans="2:5" ht="15.75" x14ac:dyDescent="0.25">
      <c r="B35" s="29" t="s">
        <v>20</v>
      </c>
      <c r="C35" s="30">
        <v>2062000</v>
      </c>
      <c r="D35" s="30">
        <v>2062000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3285000</v>
      </c>
      <c r="E37" s="21"/>
    </row>
    <row r="38" spans="2:5" ht="15.75" x14ac:dyDescent="0.25">
      <c r="B38" s="29" t="s">
        <v>23</v>
      </c>
      <c r="C38" s="30">
        <v>45000</v>
      </c>
      <c r="D38" s="30">
        <v>56682</v>
      </c>
      <c r="E38" s="21"/>
    </row>
    <row r="39" spans="2:5" ht="15.75" x14ac:dyDescent="0.25">
      <c r="B39" s="29" t="s">
        <v>24</v>
      </c>
      <c r="C39" s="30">
        <v>40947495</v>
      </c>
      <c r="D39" s="30">
        <v>40948495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14543680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10632700</v>
      </c>
      <c r="E58" s="21"/>
    </row>
    <row r="59" spans="2:5" ht="15.75" x14ac:dyDescent="0.25">
      <c r="B59" s="29" t="s">
        <v>44</v>
      </c>
      <c r="C59" s="30">
        <v>4937500</v>
      </c>
      <c r="D59" s="47">
        <v>3671800</v>
      </c>
      <c r="E59" s="21"/>
    </row>
    <row r="60" spans="2:5" ht="15.75" x14ac:dyDescent="0.25">
      <c r="B60" s="29" t="s">
        <v>45</v>
      </c>
      <c r="C60" s="30">
        <v>460000</v>
      </c>
      <c r="D60" s="47">
        <v>2025000</v>
      </c>
      <c r="E60" s="21"/>
    </row>
    <row r="61" spans="2:5" ht="15.75" x14ac:dyDescent="0.25">
      <c r="B61" s="29" t="s">
        <v>46</v>
      </c>
      <c r="C61" s="30">
        <v>0</v>
      </c>
      <c r="D61" s="47"/>
      <c r="E61" s="21"/>
    </row>
    <row r="62" spans="2:5" ht="15.75" x14ac:dyDescent="0.25">
      <c r="B62" s="29" t="s">
        <v>47</v>
      </c>
      <c r="C62" s="30">
        <v>1083832</v>
      </c>
      <c r="D62" s="30">
        <v>561832</v>
      </c>
      <c r="E62" s="21"/>
    </row>
    <row r="63" spans="2:5" ht="15.75" x14ac:dyDescent="0.25">
      <c r="B63" s="29" t="s">
        <v>48</v>
      </c>
      <c r="C63" s="30">
        <v>2431950</v>
      </c>
      <c r="D63" s="30">
        <v>2654650</v>
      </c>
      <c r="E63" s="21"/>
    </row>
    <row r="64" spans="2:5" ht="15.75" x14ac:dyDescent="0.25">
      <c r="B64" s="29" t="s">
        <v>49</v>
      </c>
      <c r="C64" s="30">
        <v>1719418</v>
      </c>
      <c r="D64" s="30">
        <v>1719418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571559118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66" t="s">
        <v>102</v>
      </c>
      <c r="C91" s="67"/>
      <c r="D91" s="21"/>
      <c r="E91" s="21"/>
    </row>
    <row r="92" spans="2:5" ht="30.75" customHeight="1" thickBot="1" x14ac:dyDescent="0.3">
      <c r="B92" s="68" t="s">
        <v>103</v>
      </c>
      <c r="C92" s="69"/>
      <c r="D92" s="21"/>
      <c r="E92" s="21"/>
    </row>
    <row r="93" spans="2:5" ht="51" customHeight="1" thickBot="1" x14ac:dyDescent="0.3">
      <c r="B93" s="66" t="s">
        <v>104</v>
      </c>
      <c r="C93" s="67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3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S104"/>
  <sheetViews>
    <sheetView showGridLines="0" topLeftCell="A77" zoomScale="145" zoomScaleNormal="145" workbookViewId="0">
      <selection activeCell="G19" sqref="G19:G93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56" t="s">
        <v>95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2:17" ht="21" customHeight="1" x14ac:dyDescent="0.25">
      <c r="B12" s="71" t="s">
        <v>94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2:17" x14ac:dyDescent="0.25">
      <c r="B13" s="75" t="s">
        <v>93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2:17" ht="15.75" customHeight="1" x14ac:dyDescent="0.25">
      <c r="B14" s="64" t="s">
        <v>107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2:17" ht="15.75" customHeight="1" x14ac:dyDescent="0.25">
      <c r="B15" s="65" t="s">
        <v>76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2:17" ht="15.75" customHeight="1" x14ac:dyDescent="0.25"/>
    <row r="17" spans="2:19" ht="25.5" customHeight="1" x14ac:dyDescent="0.25">
      <c r="B17" s="73" t="s">
        <v>66</v>
      </c>
      <c r="C17" s="74" t="s">
        <v>92</v>
      </c>
      <c r="D17" s="74" t="s">
        <v>91</v>
      </c>
      <c r="E17" s="79" t="s">
        <v>90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2:19" x14ac:dyDescent="0.25">
      <c r="B18" s="73"/>
      <c r="C18" s="74"/>
      <c r="D18" s="74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571559118</v>
      </c>
      <c r="E19" s="44">
        <f t="shared" ref="E19:I19" si="1">SUM(E93)</f>
        <v>29902102.18</v>
      </c>
      <c r="F19" s="44">
        <f t="shared" si="1"/>
        <v>32985591.18</v>
      </c>
      <c r="G19" s="44">
        <f t="shared" ref="G19:H19" si="2">SUM(G93)</f>
        <v>39044372.900000006</v>
      </c>
      <c r="H19" s="44">
        <f t="shared" si="2"/>
        <v>0</v>
      </c>
      <c r="I19" s="44">
        <f t="shared" si="1"/>
        <v>0</v>
      </c>
      <c r="J19" s="44">
        <f t="shared" ref="J19" si="3">SUM(J93)</f>
        <v>0</v>
      </c>
      <c r="K19" s="12">
        <f t="shared" ref="K19:P19" si="4">K20+K26+K36+K62</f>
        <v>0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398594281</v>
      </c>
      <c r="E20" s="12">
        <f t="shared" ref="E20:F20" si="5">SUM(E21:E25)</f>
        <v>29902102.18</v>
      </c>
      <c r="F20" s="12">
        <f t="shared" si="5"/>
        <v>29987734.870000001</v>
      </c>
      <c r="G20" s="12">
        <f t="shared" ref="G20:I20" si="6">SUM(G21:G25)</f>
        <v>29807699.27</v>
      </c>
      <c r="H20" s="12">
        <f t="shared" si="6"/>
        <v>0</v>
      </c>
      <c r="I20" s="12">
        <f t="shared" si="6"/>
        <v>0</v>
      </c>
      <c r="J20" s="12">
        <f t="shared" ref="J20" si="7">SUM(J21:J25)</f>
        <v>0</v>
      </c>
      <c r="K20" s="12">
        <f>SUM(K21:K25)</f>
        <v>0</v>
      </c>
      <c r="L20" s="12">
        <f>SUM(L21:L25)</f>
        <v>0</v>
      </c>
      <c r="M20" s="12">
        <f>SUM(M21:M25)</f>
        <v>0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354637196.80000001</v>
      </c>
      <c r="E21" s="13">
        <v>26327921</v>
      </c>
      <c r="F21" s="13">
        <v>26420421</v>
      </c>
      <c r="G21" s="13">
        <v>26279921</v>
      </c>
      <c r="H21" s="13"/>
      <c r="I21" s="13"/>
      <c r="J21" s="13"/>
      <c r="K21" s="13"/>
      <c r="L21" s="40"/>
      <c r="M21" s="13"/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24513600</v>
      </c>
      <c r="E22" s="13">
        <v>2022800</v>
      </c>
      <c r="F22" s="13">
        <v>2005800</v>
      </c>
      <c r="G22" s="13">
        <v>1968000</v>
      </c>
      <c r="H22" s="13"/>
      <c r="I22" s="13"/>
      <c r="J22" s="13"/>
      <c r="K22" s="13"/>
      <c r="L22" s="13"/>
      <c r="M22" s="13"/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19443484.199999999</v>
      </c>
      <c r="E25" s="13">
        <v>1551381.18</v>
      </c>
      <c r="F25" s="13">
        <v>1561513.87</v>
      </c>
      <c r="G25" s="13">
        <v>1559778.27</v>
      </c>
      <c r="H25" s="13"/>
      <c r="I25" s="13"/>
      <c r="J25" s="13"/>
      <c r="K25" s="13"/>
      <c r="L25" s="13"/>
      <c r="M25" s="13"/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48533139</v>
      </c>
      <c r="E26" s="12">
        <f t="shared" ref="E26:I26" si="9">SUM(E27:E35)</f>
        <v>0</v>
      </c>
      <c r="F26" s="12">
        <f t="shared" si="9"/>
        <v>2997856.3099999996</v>
      </c>
      <c r="G26" s="12">
        <f t="shared" si="9"/>
        <v>1519127.4200000002</v>
      </c>
      <c r="H26" s="12">
        <f t="shared" si="9"/>
        <v>0</v>
      </c>
      <c r="I26" s="12">
        <f t="shared" si="9"/>
        <v>0</v>
      </c>
      <c r="J26" s="12">
        <f t="shared" ref="J26" si="10">SUM(J27:J35)</f>
        <v>0</v>
      </c>
      <c r="K26" s="12">
        <f>SUM(K27:K35)</f>
        <v>0</v>
      </c>
      <c r="L26" s="12">
        <f>SUM(L27:L35)</f>
        <v>0</v>
      </c>
      <c r="M26" s="12">
        <f>SUM(M27:M35)</f>
        <v>0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14231064</v>
      </c>
      <c r="E27" s="13"/>
      <c r="F27" s="13">
        <v>1040664.05</v>
      </c>
      <c r="G27" s="13">
        <v>1166637.3</v>
      </c>
      <c r="H27" s="13"/>
      <c r="I27" s="13"/>
      <c r="J27" s="13"/>
      <c r="K27" s="13"/>
      <c r="L27" s="13"/>
      <c r="M27" s="13"/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760300</v>
      </c>
      <c r="E28" s="13"/>
      <c r="F28" s="13"/>
      <c r="G28" s="13">
        <v>83929.86</v>
      </c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6001800</v>
      </c>
      <c r="E29" s="13"/>
      <c r="F29" s="13">
        <v>1895650</v>
      </c>
      <c r="G29" s="13">
        <v>151200</v>
      </c>
      <c r="H29" s="13"/>
      <c r="I29" s="13"/>
      <c r="J29" s="13"/>
      <c r="K29" s="13"/>
      <c r="L29" s="13"/>
      <c r="M29" s="13"/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100000</v>
      </c>
      <c r="E30" s="13"/>
      <c r="F30" s="13"/>
      <c r="G30" s="13">
        <v>67500</v>
      </c>
      <c r="H30" s="13"/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7222656</v>
      </c>
      <c r="E31" s="13"/>
      <c r="F31" s="13">
        <v>61542.26</v>
      </c>
      <c r="G31" s="13">
        <v>49860.26</v>
      </c>
      <c r="H31" s="13"/>
      <c r="I31" s="13"/>
      <c r="J31" s="13"/>
      <c r="K31" s="13"/>
      <c r="L31" s="13"/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8212894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9089700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1510000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1404725</v>
      </c>
      <c r="E35" s="13"/>
      <c r="F35" s="13"/>
      <c r="G35" s="13"/>
      <c r="H35" s="13"/>
      <c r="I35" s="13"/>
      <c r="J35" s="13"/>
      <c r="K35" s="38"/>
      <c r="L35" s="13"/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113798998</v>
      </c>
      <c r="E36" s="12">
        <f t="shared" ref="E36:F36" si="13">SUM(E37:E45)</f>
        <v>0</v>
      </c>
      <c r="F36" s="12">
        <f t="shared" si="13"/>
        <v>0</v>
      </c>
      <c r="G36" s="12">
        <f t="shared" ref="G36:I36" si="14">SUM(G37:G45)</f>
        <v>7717546.2100000009</v>
      </c>
      <c r="H36" s="12">
        <f t="shared" si="14"/>
        <v>0</v>
      </c>
      <c r="I36" s="12">
        <f t="shared" si="14"/>
        <v>0</v>
      </c>
      <c r="J36" s="12">
        <f t="shared" ref="J36" si="15">SUM(J37:J45)</f>
        <v>0</v>
      </c>
      <c r="K36" s="12">
        <f>SUM(K37:K45)</f>
        <v>0</v>
      </c>
      <c r="L36" s="12">
        <f>SUM(L37:L45)</f>
        <v>0</v>
      </c>
      <c r="M36" s="12">
        <f>SUM(M37:M45)</f>
        <v>0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36245498</v>
      </c>
      <c r="E37" s="13"/>
      <c r="F37" s="13"/>
      <c r="G37" s="13">
        <v>17700</v>
      </c>
      <c r="H37" s="13"/>
      <c r="I37" s="13"/>
      <c r="J37" s="13"/>
      <c r="K37" s="13"/>
      <c r="L37" s="13"/>
      <c r="M37" s="13"/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16657643</v>
      </c>
      <c r="E38" s="13"/>
      <c r="F38" s="13"/>
      <c r="G38" s="13"/>
      <c r="H38" s="13"/>
      <c r="I38" s="13"/>
      <c r="J38" s="13"/>
      <c r="K38" s="10"/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2062000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3285000</v>
      </c>
      <c r="E41" s="13"/>
      <c r="F41" s="13"/>
      <c r="G41" s="13"/>
      <c r="H41" s="13"/>
      <c r="I41" s="13"/>
      <c r="J41" s="13"/>
      <c r="K41" s="38"/>
      <c r="L41" s="13"/>
      <c r="M41" s="13"/>
      <c r="N41" s="13"/>
      <c r="O41" s="13"/>
      <c r="P41" s="13"/>
      <c r="Q41" s="10"/>
    </row>
    <row r="42" spans="2:19" x14ac:dyDescent="0.25">
      <c r="B42" s="7" t="s">
        <v>23</v>
      </c>
      <c r="C42" s="45">
        <v>45000</v>
      </c>
      <c r="D42" s="45">
        <v>56682</v>
      </c>
      <c r="E42" s="13"/>
      <c r="F42" s="13"/>
      <c r="G42" s="13"/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40948495</v>
      </c>
      <c r="E43" s="13"/>
      <c r="F43" s="13"/>
      <c r="G43" s="13">
        <v>5398299.9000000004</v>
      </c>
      <c r="H43" s="13"/>
      <c r="I43" s="13"/>
      <c r="J43" s="13"/>
      <c r="K43" s="13"/>
      <c r="L43" s="13"/>
      <c r="M43" s="13"/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14543680</v>
      </c>
      <c r="E45" s="13"/>
      <c r="F45" s="13"/>
      <c r="G45" s="13">
        <v>2301546.31</v>
      </c>
      <c r="H45" s="13"/>
      <c r="I45" s="13"/>
      <c r="J45" s="13"/>
      <c r="K45" s="13"/>
      <c r="L45" s="13"/>
      <c r="M45" s="13"/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10632700</v>
      </c>
      <c r="E62" s="12">
        <f t="shared" ref="E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0</v>
      </c>
      <c r="I62" s="12">
        <f t="shared" si="17"/>
        <v>0</v>
      </c>
      <c r="J62" s="12">
        <f t="shared" ref="J62" si="18">SUM(J63:J71)</f>
        <v>0</v>
      </c>
      <c r="K62" s="12">
        <f>SUM(K63:K71)</f>
        <v>0</v>
      </c>
      <c r="L62" s="12">
        <f t="shared" ref="L62:P62" si="19">SUM(L63:L71)</f>
        <v>0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3671800</v>
      </c>
      <c r="E63" s="13"/>
      <c r="F63" s="13"/>
      <c r="G63" s="13"/>
      <c r="H63" s="13"/>
      <c r="I63" s="38"/>
      <c r="J63" s="13"/>
      <c r="K63" s="13"/>
      <c r="L63" s="13"/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2025000</v>
      </c>
      <c r="E64" s="13"/>
      <c r="F64" s="13"/>
      <c r="G64" s="13"/>
      <c r="H64" s="13"/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/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561832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2654650</v>
      </c>
      <c r="E67" s="13"/>
      <c r="F67" s="13"/>
      <c r="G67" s="13"/>
      <c r="H67" s="13"/>
      <c r="I67" s="38"/>
      <c r="J67" s="13"/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1719418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571559118</v>
      </c>
      <c r="E93" s="14">
        <f t="shared" ref="E93:F93" si="24">SUM(E20+E26+E36+E46+E55+E62+E72+E77+E80)</f>
        <v>29902102.18</v>
      </c>
      <c r="F93" s="14">
        <f t="shared" si="24"/>
        <v>32985591.18</v>
      </c>
      <c r="G93" s="14">
        <f t="shared" ref="G93:I93" si="25">SUM(G20+G26+G36+G46+G55+G62+G72+G77+G80)</f>
        <v>39044372.900000006</v>
      </c>
      <c r="H93" s="14">
        <f t="shared" si="25"/>
        <v>0</v>
      </c>
      <c r="I93" s="14">
        <f t="shared" si="25"/>
        <v>0</v>
      </c>
      <c r="J93" s="14">
        <f t="shared" ref="J93" si="26">SUM(J20+J26+J36+J46+J55+J62+J72+J77+J80)</f>
        <v>0</v>
      </c>
      <c r="K93" s="39">
        <f>K20+K26+K36+K62</f>
        <v>0</v>
      </c>
      <c r="L93" s="39">
        <f t="shared" ref="L93:M93" si="27">L20+L26+L36+L62</f>
        <v>0</v>
      </c>
      <c r="M93" s="39">
        <f t="shared" si="27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80" t="s">
        <v>97</v>
      </c>
      <c r="C95" s="81"/>
      <c r="D95" s="81"/>
      <c r="E95" s="82"/>
    </row>
    <row r="96" spans="2:19" ht="34.5" customHeight="1" thickBot="1" x14ac:dyDescent="0.3">
      <c r="B96" s="83" t="s">
        <v>98</v>
      </c>
      <c r="C96" s="84"/>
      <c r="D96" s="84"/>
      <c r="E96" s="85"/>
    </row>
    <row r="97" spans="2:9" ht="51.75" customHeight="1" thickBot="1" x14ac:dyDescent="0.3">
      <c r="B97" s="86" t="s">
        <v>99</v>
      </c>
      <c r="C97" s="87"/>
      <c r="D97" s="87"/>
      <c r="E97" s="88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8"/>
      <c r="G102" s="78"/>
      <c r="H102" s="78"/>
      <c r="I102" s="78"/>
    </row>
    <row r="103" spans="2:9" x14ac:dyDescent="0.25">
      <c r="B103" s="15"/>
      <c r="F103" s="77"/>
      <c r="G103" s="77"/>
      <c r="H103" s="77"/>
      <c r="I103" s="77"/>
    </row>
    <row r="104" spans="2:9" x14ac:dyDescent="0.25">
      <c r="B104" s="15"/>
      <c r="F104" s="77"/>
      <c r="G104" s="77"/>
      <c r="H104" s="77"/>
      <c r="I104" s="77"/>
    </row>
  </sheetData>
  <mergeCells count="15">
    <mergeCell ref="F104:I104"/>
    <mergeCell ref="F102:I102"/>
    <mergeCell ref="F103:I103"/>
    <mergeCell ref="B15:Q15"/>
    <mergeCell ref="E17:Q17"/>
    <mergeCell ref="B95:E95"/>
    <mergeCell ref="B96:E96"/>
    <mergeCell ref="B97:E97"/>
    <mergeCell ref="B11:Q11"/>
    <mergeCell ref="B12:Q12"/>
    <mergeCell ref="B17:B18"/>
    <mergeCell ref="C17:C18"/>
    <mergeCell ref="D17:D18"/>
    <mergeCell ref="B13:Q13"/>
    <mergeCell ref="B14:Q14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A62" zoomScaleNormal="100" workbookViewId="0">
      <selection activeCell="D87" sqref="D87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6" t="s">
        <v>95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2:15" ht="19.5" x14ac:dyDescent="0.25">
      <c r="B12" s="71" t="s">
        <v>94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2:15" x14ac:dyDescent="0.25">
      <c r="B13" s="75" t="s">
        <v>96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2:15" x14ac:dyDescent="0.25">
      <c r="B14" s="64" t="s">
        <v>107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2:15" x14ac:dyDescent="0.25">
      <c r="B15" s="65" t="s">
        <v>76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32985591.18</v>
      </c>
      <c r="E18" s="44">
        <f t="shared" si="0"/>
        <v>39044372.900000006</v>
      </c>
      <c r="F18" s="44">
        <f t="shared" si="0"/>
        <v>0</v>
      </c>
      <c r="G18" s="44">
        <f t="shared" si="0"/>
        <v>0</v>
      </c>
      <c r="H18" s="44">
        <f t="shared" si="0"/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" si="2">SUM(C20:C24)</f>
        <v>29902102.18</v>
      </c>
      <c r="D19" s="12">
        <f t="shared" ref="D19:E19" si="3">SUM(D20:D24)</f>
        <v>29987734.870000001</v>
      </c>
      <c r="E19" s="12">
        <f t="shared" si="3"/>
        <v>29807699.27</v>
      </c>
      <c r="F19" s="12">
        <f t="shared" ref="F19:H19" si="4">SUM(F20:F24)</f>
        <v>0</v>
      </c>
      <c r="G19" s="12">
        <f t="shared" si="4"/>
        <v>0</v>
      </c>
      <c r="H19" s="12">
        <f t="shared" si="4"/>
        <v>0</v>
      </c>
      <c r="I19" s="12">
        <f>SUM(I20:I24)</f>
        <v>0</v>
      </c>
      <c r="J19" s="12">
        <f>SUM(J20:J24)</f>
        <v>0</v>
      </c>
      <c r="K19" s="12">
        <f>SUM(K20:K24)</f>
        <v>0</v>
      </c>
      <c r="L19" s="12">
        <f t="shared" ref="L19:N19" si="5">SUM(L20:L24)</f>
        <v>0</v>
      </c>
      <c r="M19" s="12">
        <f t="shared" si="5"/>
        <v>0</v>
      </c>
      <c r="N19" s="12">
        <f t="shared" si="5"/>
        <v>0</v>
      </c>
      <c r="O19" s="13"/>
    </row>
    <row r="20" spans="2:15" x14ac:dyDescent="0.25">
      <c r="B20" s="19" t="s">
        <v>2</v>
      </c>
      <c r="C20" s="13">
        <v>26327921</v>
      </c>
      <c r="D20" s="13">
        <v>26420421</v>
      </c>
      <c r="E20" s="13">
        <v>26279921</v>
      </c>
      <c r="F20" s="13"/>
      <c r="G20" s="13"/>
      <c r="H20" s="13"/>
      <c r="I20" s="13"/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>
        <v>2005800</v>
      </c>
      <c r="E21" s="13">
        <v>1968000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>
        <v>1561513.87</v>
      </c>
      <c r="E24" s="13">
        <v>1559778.27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 t="shared" ref="D25:E25" si="6">SUM(D26:D34)</f>
        <v>2997856.3099999996</v>
      </c>
      <c r="E25" s="12">
        <f t="shared" si="6"/>
        <v>1519127.4200000002</v>
      </c>
      <c r="F25" s="12">
        <f>SUM(F26:F34)</f>
        <v>0</v>
      </c>
      <c r="G25" s="12">
        <f t="shared" ref="G25" si="7">SUM(G26:G34)</f>
        <v>0</v>
      </c>
      <c r="H25" s="12">
        <f t="shared" ref="H25" si="8">SUM(H26:H34)</f>
        <v>0</v>
      </c>
      <c r="I25" s="12">
        <f>SUM(I26:I34)</f>
        <v>0</v>
      </c>
      <c r="J25" s="12">
        <f>SUM(J26:J34)</f>
        <v>0</v>
      </c>
      <c r="K25" s="12">
        <f>SUM(K26:K34)</f>
        <v>0</v>
      </c>
      <c r="L25" s="12">
        <f t="shared" ref="L25:N25" si="9">SUM(L26:L34)</f>
        <v>0</v>
      </c>
      <c r="M25" s="12">
        <f t="shared" si="9"/>
        <v>0</v>
      </c>
      <c r="N25" s="12">
        <f t="shared" si="9"/>
        <v>0</v>
      </c>
      <c r="O25" s="13"/>
    </row>
    <row r="26" spans="2:15" x14ac:dyDescent="0.25">
      <c r="B26" s="19" t="s">
        <v>8</v>
      </c>
      <c r="C26" s="13"/>
      <c r="D26" s="13">
        <v>1040664.05</v>
      </c>
      <c r="E26" s="13">
        <v>1166637.3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>
        <v>83929.86</v>
      </c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>
        <v>1895650</v>
      </c>
      <c r="E28" s="13">
        <v>151200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>
        <v>67500</v>
      </c>
      <c r="F29" s="13"/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>
        <v>61542.26</v>
      </c>
      <c r="E30" s="13">
        <v>49860.26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E35" si="10">SUM(C36:C44)</f>
        <v>0</v>
      </c>
      <c r="D35" s="12">
        <f t="shared" si="10"/>
        <v>0</v>
      </c>
      <c r="E35" s="12">
        <f t="shared" si="10"/>
        <v>7717546.2100000009</v>
      </c>
      <c r="F35" s="12">
        <f t="shared" ref="F35:H35" si="11">SUM(F36:F44)</f>
        <v>0</v>
      </c>
      <c r="G35" s="12">
        <f t="shared" si="11"/>
        <v>0</v>
      </c>
      <c r="H35" s="12">
        <f t="shared" si="11"/>
        <v>0</v>
      </c>
      <c r="I35" s="12">
        <f>SUM(I36:I44)</f>
        <v>0</v>
      </c>
      <c r="J35" s="12">
        <f>SUM(J36:J44)</f>
        <v>0</v>
      </c>
      <c r="K35" s="12">
        <f>SUM(K36:K44)</f>
        <v>0</v>
      </c>
      <c r="L35" s="12">
        <f t="shared" ref="L35:N35" si="12">SUM(L36:L44)</f>
        <v>0</v>
      </c>
      <c r="M35" s="12">
        <f t="shared" si="12"/>
        <v>0</v>
      </c>
      <c r="N35" s="12">
        <f t="shared" si="12"/>
        <v>0</v>
      </c>
      <c r="O35" s="13"/>
    </row>
    <row r="36" spans="2:15" x14ac:dyDescent="0.25">
      <c r="B36" s="19" t="s">
        <v>18</v>
      </c>
      <c r="C36" s="13"/>
      <c r="D36" s="13"/>
      <c r="E36" s="13">
        <v>17700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>
        <v>5398299.9000000004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>
        <v>2301546.31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/>
      <c r="D45" s="12">
        <v>0</v>
      </c>
      <c r="E45" s="12">
        <v>0</v>
      </c>
      <c r="F45" s="12"/>
      <c r="G45" s="12"/>
      <c r="H45" s="12"/>
      <c r="I45" s="9"/>
      <c r="J45" s="48"/>
      <c r="K45" s="12"/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 t="shared" ref="D61:E61" si="13">SUM(D62:D70)</f>
        <v>0</v>
      </c>
      <c r="E61" s="12">
        <f t="shared" si="13"/>
        <v>0</v>
      </c>
      <c r="F61" s="12">
        <f>SUM(F62:F70)</f>
        <v>0</v>
      </c>
      <c r="G61" s="12">
        <f t="shared" ref="G61:H61" si="14">SUM(G62:G70)</f>
        <v>0</v>
      </c>
      <c r="H61" s="12">
        <f t="shared" si="14"/>
        <v>0</v>
      </c>
      <c r="I61" s="12">
        <f>SUM(I62:I70)</f>
        <v>0</v>
      </c>
      <c r="J61" s="12">
        <f>SUM(J62:J70)</f>
        <v>0</v>
      </c>
      <c r="K61" s="12">
        <f t="shared" ref="K61:N61" si="15">SUM(K62:K70)</f>
        <v>0</v>
      </c>
      <c r="L61" s="12">
        <f t="shared" si="15"/>
        <v>0</v>
      </c>
      <c r="M61" s="12">
        <f t="shared" si="15"/>
        <v>0</v>
      </c>
      <c r="N61" s="12">
        <f t="shared" si="15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/>
      <c r="G62" s="38"/>
      <c r="H62" s="13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/>
      <c r="G66" s="38"/>
      <c r="H66" s="13"/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44">
        <f t="shared" ref="D71:E71" si="16">SUM(D72:D75)</f>
        <v>0</v>
      </c>
      <c r="E71" s="44">
        <f t="shared" si="16"/>
        <v>0</v>
      </c>
      <c r="F71" s="12">
        <v>0</v>
      </c>
      <c r="G71" s="48"/>
      <c r="H71" s="12"/>
      <c r="I71" s="9">
        <f>SUM(I72:I75)</f>
        <v>0</v>
      </c>
      <c r="J71" s="9">
        <f>SUM(J72:J75)</f>
        <v>0</v>
      </c>
      <c r="K71" s="12">
        <v>0</v>
      </c>
      <c r="L71" s="44">
        <f t="shared" ref="L71:N71" si="17">SUM(L72:L75)</f>
        <v>0</v>
      </c>
      <c r="M71" s="44">
        <f t="shared" si="17"/>
        <v>0</v>
      </c>
      <c r="N71" s="44">
        <f t="shared" si="17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44">
        <f t="shared" ref="D76:E76" si="18">SUM(D77:D78)</f>
        <v>0</v>
      </c>
      <c r="E76" s="44">
        <f t="shared" si="18"/>
        <v>0</v>
      </c>
      <c r="F76" s="12">
        <v>0</v>
      </c>
      <c r="G76" s="9">
        <v>0</v>
      </c>
      <c r="H76" s="12">
        <v>0</v>
      </c>
      <c r="I76" s="9">
        <v>0</v>
      </c>
      <c r="J76" s="9">
        <v>0</v>
      </c>
      <c r="K76" s="12">
        <v>0</v>
      </c>
      <c r="L76" s="44">
        <f t="shared" ref="L76:N76" si="19">SUM(L77:L78)</f>
        <v>0</v>
      </c>
      <c r="M76" s="44">
        <f t="shared" si="19"/>
        <v>0</v>
      </c>
      <c r="N76" s="44">
        <f t="shared" si="19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44">
        <f t="shared" ref="D79:E79" si="20">SUM(D80:D82)</f>
        <v>0</v>
      </c>
      <c r="E79" s="44">
        <f t="shared" si="20"/>
        <v>0</v>
      </c>
      <c r="F79" s="12">
        <v>0</v>
      </c>
      <c r="G79" s="48"/>
      <c r="H79" s="12"/>
      <c r="I79" s="48"/>
      <c r="J79" s="48"/>
      <c r="K79" s="12">
        <v>0</v>
      </c>
      <c r="L79" s="44">
        <f t="shared" ref="L79:N79" si="21">SUM(L80:L82)</f>
        <v>0</v>
      </c>
      <c r="M79" s="44">
        <f t="shared" si="21"/>
        <v>0</v>
      </c>
      <c r="N79" s="44">
        <f t="shared" si="21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22">SUM(C19+C25+C35+C45+C54+C61+C71+C76+C79)</f>
        <v>29902102.18</v>
      </c>
      <c r="D92" s="14">
        <f t="shared" si="22"/>
        <v>32985591.18</v>
      </c>
      <c r="E92" s="14">
        <f t="shared" si="22"/>
        <v>39044372.900000006</v>
      </c>
      <c r="F92" s="14">
        <f t="shared" si="22"/>
        <v>0</v>
      </c>
      <c r="G92" s="14">
        <f t="shared" si="22"/>
        <v>0</v>
      </c>
      <c r="H92" s="14">
        <f t="shared" si="22"/>
        <v>0</v>
      </c>
      <c r="I92" s="39">
        <f>I19+I25+I35+I61</f>
        <v>0</v>
      </c>
      <c r="J92" s="39">
        <f>J19+J25+J35+J61</f>
        <v>0</v>
      </c>
      <c r="K92" s="39">
        <f t="shared" ref="K92" si="23">K19+K25+K35+K61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6" t="s">
        <v>97</v>
      </c>
      <c r="C94" s="87"/>
      <c r="D94" s="87"/>
      <c r="E94" s="88"/>
    </row>
    <row r="95" spans="2:15" ht="32.25" customHeight="1" thickBot="1" x14ac:dyDescent="0.3">
      <c r="B95" s="89" t="s">
        <v>98</v>
      </c>
      <c r="C95" s="90"/>
      <c r="D95" s="90"/>
      <c r="E95" s="91"/>
    </row>
    <row r="96" spans="2:15" ht="49.5" customHeight="1" thickBot="1" x14ac:dyDescent="0.3">
      <c r="B96" s="86" t="s">
        <v>99</v>
      </c>
      <c r="C96" s="87"/>
      <c r="D96" s="87"/>
      <c r="E96" s="88"/>
    </row>
    <row r="103" spans="5:7" x14ac:dyDescent="0.25">
      <c r="E103" s="77"/>
      <c r="F103" s="77"/>
      <c r="G103" s="77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" formula="1"/>
    <ignoredError sqref="C35 C61 K35 K61 I71:J71 F35 F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2024-04-08T20:02:39Z</cp:lastPrinted>
  <dcterms:created xsi:type="dcterms:W3CDTF">2021-07-29T18:58:50Z</dcterms:created>
  <dcterms:modified xsi:type="dcterms:W3CDTF">2024-04-08T20:02:46Z</dcterms:modified>
</cp:coreProperties>
</file>