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4\7. JULIO\"/>
    </mc:Choice>
  </mc:AlternateContent>
  <xr:revisionPtr revIDLastSave="0" documentId="13_ncr:1_{844B5B9E-BCA3-4D93-8DE1-8643A8DABF1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4" l="1"/>
  <c r="I76" i="4"/>
  <c r="I71" i="4"/>
  <c r="I61" i="4"/>
  <c r="I54" i="4"/>
  <c r="I45" i="4"/>
  <c r="I35" i="4"/>
  <c r="I25" i="4"/>
  <c r="I19" i="4"/>
  <c r="I92" i="4" s="1"/>
  <c r="I18" i="4"/>
  <c r="D80" i="2"/>
  <c r="D62" i="2"/>
  <c r="D36" i="2"/>
  <c r="D93" i="2" s="1"/>
  <c r="D19" i="2" s="1"/>
  <c r="D26" i="2"/>
  <c r="D20" i="2"/>
  <c r="H79" i="4"/>
  <c r="H76" i="4"/>
  <c r="H71" i="4"/>
  <c r="H61" i="4"/>
  <c r="H35" i="4"/>
  <c r="H25" i="4"/>
  <c r="H19" i="4"/>
  <c r="H92" i="4" s="1"/>
  <c r="H18" i="4" s="1"/>
  <c r="G79" i="4"/>
  <c r="G76" i="4"/>
  <c r="G71" i="4"/>
  <c r="G92" i="4" s="1"/>
  <c r="G18" i="4" s="1"/>
  <c r="G61" i="4"/>
  <c r="G35" i="4"/>
  <c r="G25" i="4"/>
  <c r="G19" i="4"/>
  <c r="F79" i="4"/>
  <c r="F76" i="4"/>
  <c r="F71" i="4"/>
  <c r="F61" i="4"/>
  <c r="F35" i="4"/>
  <c r="F25" i="4"/>
  <c r="F19" i="4"/>
  <c r="F92" i="4" s="1"/>
  <c r="F18" i="4" s="1"/>
  <c r="E79" i="4"/>
  <c r="E76" i="4"/>
  <c r="E71" i="4"/>
  <c r="E61" i="4"/>
  <c r="E35" i="4"/>
  <c r="E25" i="4"/>
  <c r="E19" i="4"/>
  <c r="E92" i="4" s="1"/>
  <c r="E18" i="4" s="1"/>
  <c r="D79" i="4"/>
  <c r="D76" i="4"/>
  <c r="D71" i="4"/>
  <c r="D61" i="4"/>
  <c r="D35" i="4"/>
  <c r="D25" i="4"/>
  <c r="D19" i="4"/>
  <c r="D92" i="4" s="1"/>
  <c r="D18" i="4" s="1"/>
  <c r="C93" i="2"/>
  <c r="C19" i="2" s="1"/>
  <c r="C80" i="2"/>
  <c r="C77" i="2"/>
  <c r="C72" i="2"/>
  <c r="C62" i="2"/>
  <c r="C55" i="2"/>
  <c r="C46" i="2"/>
  <c r="C36" i="2"/>
  <c r="C26" i="2"/>
  <c r="C20" i="2"/>
  <c r="N79" i="4"/>
  <c r="N76" i="4"/>
  <c r="N71" i="4"/>
  <c r="N61" i="4"/>
  <c r="N35" i="4"/>
  <c r="N25" i="4"/>
  <c r="N19" i="4"/>
  <c r="D22" i="5"/>
  <c r="M79" i="4"/>
  <c r="M76" i="4"/>
  <c r="M71" i="4"/>
  <c r="M61" i="4"/>
  <c r="M35" i="4"/>
  <c r="M18" i="4" s="1"/>
  <c r="M25" i="4"/>
  <c r="M19" i="4"/>
  <c r="D76" i="5"/>
  <c r="L79" i="4"/>
  <c r="L76" i="4"/>
  <c r="L71" i="4"/>
  <c r="L61" i="4"/>
  <c r="L35" i="4"/>
  <c r="L25" i="4"/>
  <c r="L19" i="4"/>
  <c r="K19" i="4"/>
  <c r="K25" i="4"/>
  <c r="K35" i="4"/>
  <c r="K61" i="4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71" i="4"/>
  <c r="J61" i="4"/>
  <c r="J35" i="4"/>
  <c r="J18" i="4" s="1"/>
  <c r="J25" i="4"/>
  <c r="J19" i="4"/>
  <c r="J20" i="2"/>
  <c r="J26" i="2"/>
  <c r="J36" i="2"/>
  <c r="J62" i="2"/>
  <c r="I62" i="2"/>
  <c r="I36" i="2"/>
  <c r="I20" i="2"/>
  <c r="I26" i="2"/>
  <c r="H62" i="2"/>
  <c r="H36" i="2"/>
  <c r="H26" i="2"/>
  <c r="H20" i="2"/>
  <c r="C61" i="4"/>
  <c r="C35" i="4"/>
  <c r="C25" i="4"/>
  <c r="C19" i="4"/>
  <c r="C92" i="4" s="1"/>
  <c r="C18" i="4" s="1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36" i="2"/>
  <c r="L26" i="2"/>
  <c r="K62" i="2"/>
  <c r="K55" i="2"/>
  <c r="K46" i="2"/>
  <c r="K36" i="2"/>
  <c r="K26" i="2"/>
  <c r="K20" i="2"/>
  <c r="L93" i="2" l="1"/>
  <c r="N18" i="4"/>
  <c r="M92" i="4"/>
  <c r="N92" i="4"/>
  <c r="J92" i="4"/>
  <c r="I93" i="2"/>
  <c r="K18" i="4"/>
  <c r="L18" i="4"/>
  <c r="L92" i="4"/>
  <c r="K92" i="4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<sst xmlns="http://schemas.openxmlformats.org/spreadsheetml/2006/main" count="286" uniqueCount="108">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</sst>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4" fontId="11" fillId="0" borderId="2" xfId="0" applyNumberFormat="1" applyFont="1" applyBorder="1"/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446481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128698</xdr:colOff>
      <xdr:row>0</xdr:row>
      <xdr:rowOff>135960</xdr:rowOff>
    </xdr:from>
    <xdr:to>
      <xdr:col>7</xdr:col>
      <xdr:colOff>114137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7298" y="135960"/>
          <a:ext cx="1774995" cy="1751495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0"/>
  <sheetViews>
    <sheetView showGridLines="0" zoomScale="160" zoomScaleNormal="160" workbookViewId="0">
      <selection activeCell="D100" sqref="B1:D100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62" t="s">
        <v>100</v>
      </c>
      <c r="C6" s="63"/>
      <c r="D6" s="63"/>
      <c r="E6" s="22"/>
    </row>
    <row r="7" spans="2:5" ht="19.5" x14ac:dyDescent="0.25">
      <c r="B7" s="64" t="s">
        <v>101</v>
      </c>
      <c r="C7" s="65"/>
      <c r="D7" s="65"/>
      <c r="E7" s="23"/>
    </row>
    <row r="8" spans="2:5" ht="15.75" customHeight="1" x14ac:dyDescent="0.25">
      <c r="B8" s="66" t="s">
        <v>93</v>
      </c>
      <c r="C8" s="67"/>
      <c r="D8" s="67"/>
      <c r="E8" s="24"/>
    </row>
    <row r="9" spans="2:5" ht="15.75" customHeight="1" x14ac:dyDescent="0.25">
      <c r="B9" s="68" t="s">
        <v>106</v>
      </c>
      <c r="C9" s="69"/>
      <c r="D9" s="69"/>
      <c r="E9" s="23"/>
    </row>
    <row r="10" spans="2:5" ht="15.75" customHeight="1" x14ac:dyDescent="0.25">
      <c r="B10" s="70" t="s">
        <v>76</v>
      </c>
      <c r="C10" s="71"/>
      <c r="D10" s="71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60" t="s">
        <v>66</v>
      </c>
      <c r="C12" s="61" t="s">
        <v>92</v>
      </c>
      <c r="D12" s="61" t="s">
        <v>91</v>
      </c>
      <c r="E12" s="21"/>
    </row>
    <row r="13" spans="2:5" ht="15" customHeight="1" x14ac:dyDescent="0.25">
      <c r="B13" s="60"/>
      <c r="C13" s="61"/>
      <c r="D13" s="61"/>
      <c r="E13" s="21"/>
    </row>
    <row r="14" spans="2:5" ht="10.5" customHeight="1" x14ac:dyDescent="0.25">
      <c r="B14" s="60"/>
      <c r="C14" s="61"/>
      <c r="D14" s="61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554869901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363884590</v>
      </c>
      <c r="E16" s="21"/>
    </row>
    <row r="17" spans="2:5" ht="15.75" x14ac:dyDescent="0.25">
      <c r="B17" s="29" t="s">
        <v>2</v>
      </c>
      <c r="C17" s="30">
        <v>354042588</v>
      </c>
      <c r="D17" s="43">
        <v>319927505.80000001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24513600</v>
      </c>
      <c r="E18" s="21"/>
    </row>
    <row r="19" spans="2:5" ht="15.75" x14ac:dyDescent="0.25">
      <c r="B19" s="29" t="s">
        <v>4</v>
      </c>
      <c r="C19" s="30">
        <v>0</v>
      </c>
      <c r="D19" s="43"/>
      <c r="E19" s="21"/>
    </row>
    <row r="20" spans="2:5" ht="15.75" x14ac:dyDescent="0.25">
      <c r="B20" s="29" t="s">
        <v>5</v>
      </c>
      <c r="C20" s="30">
        <v>0</v>
      </c>
      <c r="D20" s="43"/>
      <c r="E20" s="21"/>
    </row>
    <row r="21" spans="2:5" ht="15.75" x14ac:dyDescent="0.25">
      <c r="B21" s="29" t="s">
        <v>6</v>
      </c>
      <c r="C21" s="30">
        <v>18731883</v>
      </c>
      <c r="D21" s="43">
        <v>19443484.199999999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44633139</v>
      </c>
      <c r="E22" s="21"/>
    </row>
    <row r="23" spans="2:5" ht="15.75" x14ac:dyDescent="0.25">
      <c r="B23" s="29" t="s">
        <v>8</v>
      </c>
      <c r="C23" s="30">
        <v>13693720</v>
      </c>
      <c r="D23" s="47">
        <v>14231064</v>
      </c>
      <c r="E23" s="21"/>
    </row>
    <row r="24" spans="2:5" ht="15.75" x14ac:dyDescent="0.25">
      <c r="B24" s="29" t="s">
        <v>9</v>
      </c>
      <c r="C24" s="30">
        <v>250000</v>
      </c>
      <c r="D24" s="47">
        <v>920300</v>
      </c>
      <c r="E24" s="21"/>
    </row>
    <row r="25" spans="2:5" ht="15.75" x14ac:dyDescent="0.25">
      <c r="B25" s="29" t="s">
        <v>10</v>
      </c>
      <c r="C25" s="30">
        <v>6001800</v>
      </c>
      <c r="D25" s="47">
        <v>6901800</v>
      </c>
      <c r="E25" s="21"/>
    </row>
    <row r="26" spans="2:5" ht="15.75" x14ac:dyDescent="0.25">
      <c r="B26" s="29" t="s">
        <v>11</v>
      </c>
      <c r="C26" s="30">
        <v>100000</v>
      </c>
      <c r="D26" s="30">
        <v>330000</v>
      </c>
      <c r="E26" s="21"/>
    </row>
    <row r="27" spans="2:5" ht="15.75" x14ac:dyDescent="0.25">
      <c r="B27" s="29" t="s">
        <v>12</v>
      </c>
      <c r="C27" s="30">
        <v>7760000</v>
      </c>
      <c r="D27" s="47">
        <v>5292956</v>
      </c>
      <c r="E27" s="21"/>
    </row>
    <row r="28" spans="2:5" ht="15.75" x14ac:dyDescent="0.25">
      <c r="B28" s="29" t="s">
        <v>13</v>
      </c>
      <c r="C28" s="30">
        <v>8212894</v>
      </c>
      <c r="D28" s="30">
        <v>9022894</v>
      </c>
      <c r="E28" s="21"/>
    </row>
    <row r="29" spans="2:5" ht="15.75" x14ac:dyDescent="0.25">
      <c r="B29" s="29" t="s">
        <v>14</v>
      </c>
      <c r="C29" s="30">
        <v>9600000</v>
      </c>
      <c r="D29" s="30">
        <v>5489700</v>
      </c>
      <c r="E29" s="21"/>
    </row>
    <row r="30" spans="2:5" ht="15.75" x14ac:dyDescent="0.25">
      <c r="B30" s="29" t="s">
        <v>15</v>
      </c>
      <c r="C30" s="30">
        <v>1510000</v>
      </c>
      <c r="D30" s="30">
        <v>1510000</v>
      </c>
      <c r="E30" s="21"/>
    </row>
    <row r="31" spans="2:5" ht="15.75" x14ac:dyDescent="0.25">
      <c r="B31" s="29" t="s">
        <v>16</v>
      </c>
      <c r="C31" s="30">
        <v>1404725</v>
      </c>
      <c r="D31" s="30">
        <v>934425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127686122</v>
      </c>
      <c r="E32" s="21"/>
    </row>
    <row r="33" spans="2:5" ht="15.75" x14ac:dyDescent="0.25">
      <c r="B33" s="29" t="s">
        <v>18</v>
      </c>
      <c r="C33" s="30">
        <v>36245498</v>
      </c>
      <c r="D33" s="30">
        <v>48420498</v>
      </c>
      <c r="E33" s="21"/>
    </row>
    <row r="34" spans="2:5" ht="15.75" x14ac:dyDescent="0.25">
      <c r="B34" s="29" t="s">
        <v>19</v>
      </c>
      <c r="C34" s="30">
        <v>17202505</v>
      </c>
      <c r="D34" s="30">
        <v>18425917</v>
      </c>
      <c r="E34" s="21"/>
    </row>
    <row r="35" spans="2:5" ht="15.75" x14ac:dyDescent="0.25">
      <c r="B35" s="29" t="s">
        <v>20</v>
      </c>
      <c r="C35" s="30">
        <v>2062000</v>
      </c>
      <c r="D35" s="30">
        <v>2062000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2285000</v>
      </c>
      <c r="E37" s="21"/>
    </row>
    <row r="38" spans="2:5" ht="15.75" x14ac:dyDescent="0.25">
      <c r="B38" s="29" t="s">
        <v>23</v>
      </c>
      <c r="C38" s="30">
        <v>45000</v>
      </c>
      <c r="D38" s="30">
        <v>56682</v>
      </c>
      <c r="E38" s="21"/>
    </row>
    <row r="39" spans="2:5" ht="15.75" x14ac:dyDescent="0.25">
      <c r="B39" s="29" t="s">
        <v>24</v>
      </c>
      <c r="C39" s="30">
        <v>40947495</v>
      </c>
      <c r="D39" s="30">
        <v>40418495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16017530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18666050</v>
      </c>
      <c r="E58" s="21"/>
    </row>
    <row r="59" spans="2:5" ht="15.75" x14ac:dyDescent="0.25">
      <c r="B59" s="29" t="s">
        <v>44</v>
      </c>
      <c r="C59" s="30">
        <v>4937500</v>
      </c>
      <c r="D59" s="47">
        <v>5748800</v>
      </c>
      <c r="E59" s="21"/>
    </row>
    <row r="60" spans="2:5" ht="15.75" x14ac:dyDescent="0.25">
      <c r="B60" s="29" t="s">
        <v>45</v>
      </c>
      <c r="C60" s="30">
        <v>460000</v>
      </c>
      <c r="D60" s="47">
        <v>3586690</v>
      </c>
      <c r="E60" s="21"/>
    </row>
    <row r="61" spans="2:5" ht="15.75" x14ac:dyDescent="0.25">
      <c r="B61" s="29" t="s">
        <v>46</v>
      </c>
      <c r="C61" s="30">
        <v>0</v>
      </c>
      <c r="D61" s="47"/>
      <c r="E61" s="21"/>
    </row>
    <row r="62" spans="2:5" ht="15.75" x14ac:dyDescent="0.25">
      <c r="B62" s="29" t="s">
        <v>47</v>
      </c>
      <c r="C62" s="30">
        <v>1083832</v>
      </c>
      <c r="D62" s="30">
        <v>313732</v>
      </c>
      <c r="E62" s="21"/>
    </row>
    <row r="63" spans="2:5" ht="15.75" x14ac:dyDescent="0.25">
      <c r="B63" s="29" t="s">
        <v>48</v>
      </c>
      <c r="C63" s="30">
        <v>2431950</v>
      </c>
      <c r="D63" s="30">
        <v>8737410</v>
      </c>
      <c r="E63" s="21"/>
    </row>
    <row r="64" spans="2:5" ht="15.75" x14ac:dyDescent="0.25">
      <c r="B64" s="29" t="s">
        <v>49</v>
      </c>
      <c r="C64" s="30">
        <v>1719418</v>
      </c>
      <c r="D64" s="30">
        <v>279418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554869901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56" t="s">
        <v>102</v>
      </c>
      <c r="C91" s="57"/>
      <c r="D91" s="21"/>
      <c r="E91" s="21"/>
    </row>
    <row r="92" spans="2:5" ht="30.75" customHeight="1" thickBot="1" x14ac:dyDescent="0.3">
      <c r="B92" s="58" t="s">
        <v>103</v>
      </c>
      <c r="C92" s="59"/>
      <c r="D92" s="21"/>
      <c r="E92" s="21"/>
    </row>
    <row r="93" spans="2:5" ht="51" customHeight="1" thickBot="1" x14ac:dyDescent="0.3">
      <c r="B93" s="56" t="s">
        <v>104</v>
      </c>
      <c r="C93" s="57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3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1:S104"/>
  <sheetViews>
    <sheetView showGridLines="0" zoomScale="85" zoomScaleNormal="85" workbookViewId="0">
      <selection activeCell="P104" sqref="B1:Q104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62" t="s">
        <v>95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</row>
    <row r="12" spans="2:17" ht="21" customHeight="1" x14ac:dyDescent="0.25">
      <c r="B12" s="84" t="s">
        <v>94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2:17" x14ac:dyDescent="0.25">
      <c r="B13" s="88" t="s">
        <v>93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2:17" ht="15.75" customHeight="1" x14ac:dyDescent="0.25">
      <c r="B14" s="70" t="s">
        <v>107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2:17" ht="15.75" customHeight="1" x14ac:dyDescent="0.25">
      <c r="B15" s="71" t="s">
        <v>76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2:17" ht="15.75" customHeight="1" x14ac:dyDescent="0.25"/>
    <row r="17" spans="2:19" ht="25.5" customHeight="1" x14ac:dyDescent="0.25">
      <c r="B17" s="86" t="s">
        <v>66</v>
      </c>
      <c r="C17" s="87" t="s">
        <v>92</v>
      </c>
      <c r="D17" s="87" t="s">
        <v>91</v>
      </c>
      <c r="E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2:19" x14ac:dyDescent="0.25">
      <c r="B18" s="86"/>
      <c r="C18" s="87"/>
      <c r="D18" s="87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554869901</v>
      </c>
      <c r="E19" s="44">
        <f t="shared" ref="E19:I19" si="1">SUM(E93)</f>
        <v>29902102.18</v>
      </c>
      <c r="F19" s="44">
        <f t="shared" si="1"/>
        <v>32985591.18</v>
      </c>
      <c r="G19" s="44">
        <f t="shared" ref="G19:H19" si="2">SUM(G93)</f>
        <v>39044372.900000006</v>
      </c>
      <c r="H19" s="44">
        <f t="shared" si="2"/>
        <v>36669174.030000001</v>
      </c>
      <c r="I19" s="44">
        <f t="shared" si="1"/>
        <v>35270686.579999998</v>
      </c>
      <c r="J19" s="44">
        <f t="shared" ref="J19" si="3">SUM(J93)</f>
        <v>37409825.07</v>
      </c>
      <c r="K19" s="12">
        <f t="shared" ref="K19:P19" si="4">K20+K26+K36+K62</f>
        <v>51570209.220000006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363884590</v>
      </c>
      <c r="E20" s="12">
        <f t="shared" ref="E20:F20" si="5">SUM(E21:E25)</f>
        <v>29902102.18</v>
      </c>
      <c r="F20" s="12">
        <f t="shared" si="5"/>
        <v>29987734.870000001</v>
      </c>
      <c r="G20" s="12">
        <f t="shared" ref="G20:I20" si="6">SUM(G21:G25)</f>
        <v>29807699.27</v>
      </c>
      <c r="H20" s="12">
        <f t="shared" si="6"/>
        <v>30008836.489999998</v>
      </c>
      <c r="I20" s="12">
        <f t="shared" si="6"/>
        <v>30359836.190000001</v>
      </c>
      <c r="J20" s="12">
        <f t="shared" ref="J20" si="7">SUM(J21:J25)</f>
        <v>30201778.890000001</v>
      </c>
      <c r="K20" s="12">
        <f>SUM(K21:K25)</f>
        <v>30507799.59</v>
      </c>
      <c r="L20" s="12">
        <f>SUM(L21:L25)</f>
        <v>0</v>
      </c>
      <c r="M20" s="12">
        <f>SUM(M21:M25)</f>
        <v>0</v>
      </c>
      <c r="N20" s="12">
        <f t="shared" ref="N20:P20" si="8">SUM(N21:N25)</f>
        <v>0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319927505.80000001</v>
      </c>
      <c r="E21" s="13">
        <v>26327921</v>
      </c>
      <c r="F21" s="13">
        <v>26420421</v>
      </c>
      <c r="G21" s="13">
        <v>26279921</v>
      </c>
      <c r="H21" s="13">
        <v>26547911.5</v>
      </c>
      <c r="I21" s="13">
        <v>26907072</v>
      </c>
      <c r="J21" s="13">
        <v>26764311.5</v>
      </c>
      <c r="K21" s="13">
        <v>27061411.5</v>
      </c>
      <c r="L21" s="40"/>
      <c r="M21" s="13"/>
      <c r="N21" s="13"/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24513600</v>
      </c>
      <c r="E22" s="13">
        <v>2022800</v>
      </c>
      <c r="F22" s="13">
        <v>2005800</v>
      </c>
      <c r="G22" s="13">
        <v>1968000</v>
      </c>
      <c r="H22" s="13">
        <v>1885400</v>
      </c>
      <c r="I22" s="13">
        <v>1870200</v>
      </c>
      <c r="J22" s="13">
        <v>1855000</v>
      </c>
      <c r="K22" s="13">
        <v>1833600</v>
      </c>
      <c r="L22" s="13"/>
      <c r="M22" s="13"/>
      <c r="N22" s="13"/>
      <c r="O22" s="13"/>
      <c r="P22" s="13"/>
      <c r="Q22" s="10"/>
    </row>
    <row r="23" spans="2:19" x14ac:dyDescent="0.25">
      <c r="B23" s="7" t="s">
        <v>4</v>
      </c>
      <c r="C23" s="45">
        <v>0</v>
      </c>
      <c r="D23" s="45"/>
      <c r="E23" s="13"/>
      <c r="F23" s="13"/>
      <c r="G23" s="13"/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9" x14ac:dyDescent="0.25">
      <c r="B24" s="7" t="s">
        <v>5</v>
      </c>
      <c r="C24" s="45">
        <v>0</v>
      </c>
      <c r="D24" s="4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x14ac:dyDescent="0.25">
      <c r="B25" s="7" t="s">
        <v>6</v>
      </c>
      <c r="C25" s="45">
        <v>18731883</v>
      </c>
      <c r="D25" s="45">
        <v>19443484.199999999</v>
      </c>
      <c r="E25" s="13">
        <v>1551381.18</v>
      </c>
      <c r="F25" s="13">
        <v>1561513.87</v>
      </c>
      <c r="G25" s="13">
        <v>1559778.27</v>
      </c>
      <c r="H25" s="13">
        <v>1575524.99</v>
      </c>
      <c r="I25" s="13">
        <v>1582564.19</v>
      </c>
      <c r="J25" s="13">
        <v>1582467.39</v>
      </c>
      <c r="K25" s="13">
        <v>1612788.09</v>
      </c>
      <c r="L25" s="13"/>
      <c r="M25" s="13"/>
      <c r="N25" s="13"/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44633139</v>
      </c>
      <c r="E26" s="12">
        <f t="shared" ref="E26:I26" si="9">SUM(E27:E35)</f>
        <v>0</v>
      </c>
      <c r="F26" s="12">
        <f t="shared" si="9"/>
        <v>2997856.3099999996</v>
      </c>
      <c r="G26" s="12">
        <f t="shared" si="9"/>
        <v>1519127.4200000002</v>
      </c>
      <c r="H26" s="12">
        <f t="shared" si="9"/>
        <v>3119830.5199999996</v>
      </c>
      <c r="I26" s="12">
        <f t="shared" si="9"/>
        <v>1800985.24</v>
      </c>
      <c r="J26" s="12">
        <f t="shared" ref="J26" si="10">SUM(J27:J35)</f>
        <v>1958881.2</v>
      </c>
      <c r="K26" s="12">
        <f>SUM(K27:K35)</f>
        <v>1866426.4200000002</v>
      </c>
      <c r="L26" s="12">
        <f>SUM(L27:L35)</f>
        <v>0</v>
      </c>
      <c r="M26" s="12">
        <f>SUM(M27:M35)</f>
        <v>0</v>
      </c>
      <c r="N26" s="12">
        <f t="shared" ref="N26:P26" si="11">SUM(N27:N35)</f>
        <v>0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14231064</v>
      </c>
      <c r="E27" s="13"/>
      <c r="F27" s="13">
        <v>1040664.05</v>
      </c>
      <c r="G27" s="13">
        <v>1166637.3</v>
      </c>
      <c r="H27" s="13">
        <v>1166556.26</v>
      </c>
      <c r="I27" s="13">
        <v>1094172.24</v>
      </c>
      <c r="J27" s="13">
        <v>1099642.22</v>
      </c>
      <c r="K27" s="13">
        <v>1272763.6200000001</v>
      </c>
      <c r="L27" s="13"/>
      <c r="M27" s="13"/>
      <c r="N27" s="13"/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920300</v>
      </c>
      <c r="E28" s="13"/>
      <c r="F28" s="13"/>
      <c r="G28" s="13">
        <v>83929.86</v>
      </c>
      <c r="H28" s="13"/>
      <c r="I28" s="13"/>
      <c r="J28" s="13"/>
      <c r="K28" s="38">
        <v>61950</v>
      </c>
      <c r="L28" s="13"/>
      <c r="M28" s="13"/>
      <c r="N28" s="13"/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6901800</v>
      </c>
      <c r="E29" s="13"/>
      <c r="F29" s="13">
        <v>1895650</v>
      </c>
      <c r="G29" s="13">
        <v>151200</v>
      </c>
      <c r="H29" s="13">
        <v>1855950</v>
      </c>
      <c r="I29" s="13">
        <v>263900</v>
      </c>
      <c r="J29" s="13">
        <v>189324.24</v>
      </c>
      <c r="K29" s="13">
        <v>136400</v>
      </c>
      <c r="L29" s="13"/>
      <c r="M29" s="13"/>
      <c r="N29" s="13"/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330000</v>
      </c>
      <c r="E30" s="13"/>
      <c r="F30" s="13"/>
      <c r="G30" s="13">
        <v>67500</v>
      </c>
      <c r="H30" s="13">
        <v>24100</v>
      </c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5292956</v>
      </c>
      <c r="E31" s="13"/>
      <c r="F31" s="13">
        <v>61542.26</v>
      </c>
      <c r="G31" s="13">
        <v>49860.26</v>
      </c>
      <c r="H31" s="13">
        <v>73224.259999999995</v>
      </c>
      <c r="I31" s="13"/>
      <c r="J31" s="13">
        <v>130234.24000000001</v>
      </c>
      <c r="K31" s="13">
        <v>189612.79999999999</v>
      </c>
      <c r="L31" s="13"/>
      <c r="M31" s="13"/>
      <c r="N31" s="13"/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9022894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5489700</v>
      </c>
      <c r="E33" s="13"/>
      <c r="F33" s="13"/>
      <c r="G33" s="13"/>
      <c r="H33" s="13"/>
      <c r="I33" s="13">
        <v>377600</v>
      </c>
      <c r="J33" s="13">
        <v>404120.5</v>
      </c>
      <c r="K33" s="13"/>
      <c r="L33" s="13"/>
      <c r="M33" s="13"/>
      <c r="N33" s="13"/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1510000</v>
      </c>
      <c r="E34" s="13"/>
      <c r="F34" s="13"/>
      <c r="G34" s="13"/>
      <c r="H34" s="13"/>
      <c r="I34" s="13"/>
      <c r="J34" s="13">
        <v>135560</v>
      </c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934425</v>
      </c>
      <c r="E35" s="13"/>
      <c r="F35" s="13"/>
      <c r="G35" s="13"/>
      <c r="H35" s="13"/>
      <c r="I35" s="13">
        <v>65313</v>
      </c>
      <c r="J35" s="13"/>
      <c r="K35" s="38">
        <v>205700</v>
      </c>
      <c r="L35" s="13"/>
      <c r="M35" s="13"/>
      <c r="N35" s="13"/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127686122</v>
      </c>
      <c r="E36" s="12">
        <f t="shared" ref="E36:F36" si="13">SUM(E37:E45)</f>
        <v>0</v>
      </c>
      <c r="F36" s="12">
        <f t="shared" si="13"/>
        <v>0</v>
      </c>
      <c r="G36" s="12">
        <f t="shared" ref="G36:I36" si="14">SUM(G37:G45)</f>
        <v>7717546.2100000009</v>
      </c>
      <c r="H36" s="12">
        <f t="shared" si="14"/>
        <v>473798.78</v>
      </c>
      <c r="I36" s="12">
        <f t="shared" si="14"/>
        <v>3090592.21</v>
      </c>
      <c r="J36" s="12">
        <f t="shared" ref="J36" si="15">SUM(J37:J45)</f>
        <v>3488545.98</v>
      </c>
      <c r="K36" s="12">
        <f>SUM(K37:K45)</f>
        <v>17922415.330000002</v>
      </c>
      <c r="L36" s="12">
        <f>SUM(L37:L45)</f>
        <v>0</v>
      </c>
      <c r="M36" s="12">
        <f>SUM(M37:M45)</f>
        <v>0</v>
      </c>
      <c r="N36" s="12">
        <f t="shared" ref="N36:P36" si="16">SUM(N37:N45)</f>
        <v>0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48420498</v>
      </c>
      <c r="E37" s="13"/>
      <c r="F37" s="13"/>
      <c r="G37" s="13">
        <v>17700</v>
      </c>
      <c r="H37" s="13">
        <v>51920</v>
      </c>
      <c r="I37" s="13">
        <v>1889664.23</v>
      </c>
      <c r="J37" s="13">
        <v>2719656.94</v>
      </c>
      <c r="K37" s="13">
        <v>3401156.34</v>
      </c>
      <c r="L37" s="13"/>
      <c r="M37" s="13"/>
      <c r="N37" s="13"/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18425917</v>
      </c>
      <c r="E38" s="13"/>
      <c r="F38" s="13"/>
      <c r="G38" s="13"/>
      <c r="H38" s="13"/>
      <c r="I38" s="13"/>
      <c r="J38" s="13"/>
      <c r="K38" s="55">
        <v>794297.65</v>
      </c>
      <c r="L38" s="13"/>
      <c r="M38" s="13"/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2062000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2285000</v>
      </c>
      <c r="E41" s="13"/>
      <c r="F41" s="13"/>
      <c r="G41" s="13"/>
      <c r="H41" s="13"/>
      <c r="I41" s="13"/>
      <c r="J41" s="13"/>
      <c r="K41" s="40">
        <v>1602850.16</v>
      </c>
      <c r="L41" s="40"/>
      <c r="M41" s="40"/>
      <c r="N41" s="40"/>
      <c r="O41" s="40"/>
      <c r="P41" s="40"/>
      <c r="Q41" s="10"/>
    </row>
    <row r="42" spans="2:19" x14ac:dyDescent="0.25">
      <c r="B42" s="7" t="s">
        <v>23</v>
      </c>
      <c r="C42" s="45">
        <v>45000</v>
      </c>
      <c r="D42" s="45">
        <v>56682</v>
      </c>
      <c r="E42" s="13"/>
      <c r="F42" s="13"/>
      <c r="G42" s="13"/>
      <c r="H42" s="13"/>
      <c r="I42" s="13">
        <v>8378</v>
      </c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40418495</v>
      </c>
      <c r="E43" s="13"/>
      <c r="F43" s="13"/>
      <c r="G43" s="13">
        <v>5398299.9000000004</v>
      </c>
      <c r="H43" s="13">
        <v>21879</v>
      </c>
      <c r="I43" s="13">
        <v>20657</v>
      </c>
      <c r="J43" s="13">
        <v>758000</v>
      </c>
      <c r="K43" s="13">
        <v>11151991.4</v>
      </c>
      <c r="L43" s="13"/>
      <c r="M43" s="13"/>
      <c r="N43" s="13"/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16017530</v>
      </c>
      <c r="E45" s="13"/>
      <c r="F45" s="13"/>
      <c r="G45" s="13">
        <v>2301546.31</v>
      </c>
      <c r="H45" s="13">
        <v>399999.78</v>
      </c>
      <c r="I45" s="13">
        <v>1171892.98</v>
      </c>
      <c r="J45" s="13">
        <v>10889.04</v>
      </c>
      <c r="K45" s="13">
        <v>972119.78</v>
      </c>
      <c r="L45" s="13"/>
      <c r="M45" s="13"/>
      <c r="N45" s="13"/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18666050</v>
      </c>
      <c r="E62" s="12">
        <f t="shared" ref="E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3066708.24</v>
      </c>
      <c r="I62" s="12">
        <f t="shared" si="17"/>
        <v>19272.939999999999</v>
      </c>
      <c r="J62" s="12">
        <f t="shared" ref="J62" si="18">SUM(J63:J71)</f>
        <v>1760619</v>
      </c>
      <c r="K62" s="12">
        <f>SUM(K63:K71)</f>
        <v>1273567.8799999999</v>
      </c>
      <c r="L62" s="12">
        <f t="shared" ref="L62:P62" si="19">SUM(L63:L71)</f>
        <v>0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5748800</v>
      </c>
      <c r="E63" s="13"/>
      <c r="F63" s="13"/>
      <c r="G63" s="13"/>
      <c r="H63" s="13">
        <v>2316930</v>
      </c>
      <c r="I63" s="38"/>
      <c r="J63" s="13"/>
      <c r="K63" s="13">
        <v>1273567.8799999999</v>
      </c>
      <c r="L63" s="13"/>
      <c r="M63" s="13"/>
      <c r="N63" s="13"/>
      <c r="O63" s="13"/>
      <c r="P63" s="13"/>
      <c r="Q63" s="10"/>
    </row>
    <row r="64" spans="2:19" x14ac:dyDescent="0.25">
      <c r="B64" s="7" t="s">
        <v>45</v>
      </c>
      <c r="C64" s="45">
        <v>460000</v>
      </c>
      <c r="D64" s="13">
        <v>3586690</v>
      </c>
      <c r="E64" s="13"/>
      <c r="F64" s="13"/>
      <c r="G64" s="13"/>
      <c r="H64" s="13"/>
      <c r="I64" s="10"/>
      <c r="J64" s="13">
        <v>1760619</v>
      </c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/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1083832</v>
      </c>
      <c r="D66" s="45">
        <v>313732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2431950</v>
      </c>
      <c r="D67" s="45">
        <v>8737410</v>
      </c>
      <c r="E67" s="13"/>
      <c r="F67" s="13"/>
      <c r="G67" s="13"/>
      <c r="H67" s="13">
        <v>749778.24</v>
      </c>
      <c r="I67" s="40">
        <v>19272.939999999999</v>
      </c>
      <c r="J67" s="13"/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1719418</v>
      </c>
      <c r="D68" s="45">
        <v>279418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554869901</v>
      </c>
      <c r="E93" s="14">
        <f t="shared" ref="E93:F93" si="24">SUM(E20+E26+E36+E46+E55+E62+E72+E77+E80)</f>
        <v>29902102.18</v>
      </c>
      <c r="F93" s="14">
        <f t="shared" si="24"/>
        <v>32985591.18</v>
      </c>
      <c r="G93" s="14">
        <f t="shared" ref="G93:I93" si="25">SUM(G20+G26+G36+G46+G55+G62+G72+G77+G80)</f>
        <v>39044372.900000006</v>
      </c>
      <c r="H93" s="14">
        <f t="shared" si="25"/>
        <v>36669174.030000001</v>
      </c>
      <c r="I93" s="14">
        <f t="shared" si="25"/>
        <v>35270686.579999998</v>
      </c>
      <c r="J93" s="14">
        <f t="shared" ref="J93" si="26">SUM(J20+J26+J36+J46+J55+J62+J72+J77+J80)</f>
        <v>37409825.07</v>
      </c>
      <c r="K93" s="39">
        <f>K20+K26+K36+K62</f>
        <v>51570209.220000006</v>
      </c>
      <c r="L93" s="39">
        <f t="shared" ref="L93:M93" si="27">L20+L26+L36+L62</f>
        <v>0</v>
      </c>
      <c r="M93" s="39">
        <f t="shared" si="27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75" t="s">
        <v>97</v>
      </c>
      <c r="C95" s="76"/>
      <c r="D95" s="76"/>
      <c r="E95" s="77"/>
    </row>
    <row r="96" spans="2:19" ht="34.5" customHeight="1" thickBot="1" x14ac:dyDescent="0.3">
      <c r="B96" s="78" t="s">
        <v>98</v>
      </c>
      <c r="C96" s="79"/>
      <c r="D96" s="79"/>
      <c r="E96" s="80"/>
    </row>
    <row r="97" spans="2:9" ht="51.75" customHeight="1" thickBot="1" x14ac:dyDescent="0.3">
      <c r="B97" s="81" t="s">
        <v>99</v>
      </c>
      <c r="C97" s="82"/>
      <c r="D97" s="82"/>
      <c r="E97" s="83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3"/>
      <c r="G102" s="73"/>
      <c r="H102" s="73"/>
      <c r="I102" s="73"/>
    </row>
    <row r="103" spans="2:9" x14ac:dyDescent="0.25">
      <c r="B103" s="15"/>
      <c r="F103" s="72"/>
      <c r="G103" s="72"/>
      <c r="H103" s="72"/>
      <c r="I103" s="72"/>
    </row>
    <row r="104" spans="2:9" x14ac:dyDescent="0.25">
      <c r="B104" s="15"/>
      <c r="F104" s="72"/>
      <c r="G104" s="72"/>
      <c r="H104" s="72"/>
      <c r="I104" s="72"/>
    </row>
  </sheetData>
  <mergeCells count="15">
    <mergeCell ref="B11:Q11"/>
    <mergeCell ref="B12:Q12"/>
    <mergeCell ref="B17:B18"/>
    <mergeCell ref="C17:C18"/>
    <mergeCell ref="D17:D18"/>
    <mergeCell ref="B13:Q13"/>
    <mergeCell ref="B14:Q14"/>
    <mergeCell ref="F104:I104"/>
    <mergeCell ref="F102:I102"/>
    <mergeCell ref="F103:I103"/>
    <mergeCell ref="B15:Q15"/>
    <mergeCell ref="E17:Q17"/>
    <mergeCell ref="B95:E95"/>
    <mergeCell ref="B96:E96"/>
    <mergeCell ref="B97:E97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0:O103"/>
  <sheetViews>
    <sheetView tabSelected="1" zoomScaleNormal="100" workbookViewId="0">
      <selection activeCell="N104" sqref="B2:O104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62" t="s">
        <v>95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2:15" ht="19.5" x14ac:dyDescent="0.25">
      <c r="B12" s="84" t="s">
        <v>94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spans="2:15" x14ac:dyDescent="0.25">
      <c r="B13" s="88" t="s">
        <v>96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</row>
    <row r="14" spans="2:15" x14ac:dyDescent="0.25">
      <c r="B14" s="70" t="s">
        <v>107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2:15" x14ac:dyDescent="0.25">
      <c r="B15" s="71" t="s">
        <v>76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32985591.18</v>
      </c>
      <c r="E18" s="44">
        <f t="shared" si="0"/>
        <v>39044372.900000006</v>
      </c>
      <c r="F18" s="44">
        <f t="shared" si="0"/>
        <v>36669174.030000001</v>
      </c>
      <c r="G18" s="44">
        <f t="shared" si="0"/>
        <v>35270686.579999998</v>
      </c>
      <c r="H18" s="44">
        <f t="shared" si="0"/>
        <v>37409825.07</v>
      </c>
      <c r="I18" s="12">
        <f t="shared" ref="I18" si="1">I19+I25+I35+I61</f>
        <v>51570209.220000006</v>
      </c>
      <c r="J18" s="12">
        <f t="shared" ref="J18:N18" si="2">J19+J25+J35+J61</f>
        <v>0</v>
      </c>
      <c r="K18" s="12">
        <f t="shared" si="2"/>
        <v>0</v>
      </c>
      <c r="L18" s="12">
        <f t="shared" si="2"/>
        <v>0</v>
      </c>
      <c r="M18" s="12">
        <f t="shared" si="2"/>
        <v>0</v>
      </c>
      <c r="N18" s="12">
        <f t="shared" si="2"/>
        <v>0</v>
      </c>
      <c r="O18" s="12"/>
    </row>
    <row r="19" spans="2:15" x14ac:dyDescent="0.25">
      <c r="B19" s="18" t="s">
        <v>1</v>
      </c>
      <c r="C19" s="12">
        <f t="shared" ref="C19" si="3">SUM(C20:C24)</f>
        <v>29902102.18</v>
      </c>
      <c r="D19" s="12">
        <f t="shared" ref="D19:H19" si="4">SUM(D20:D24)</f>
        <v>29987734.870000001</v>
      </c>
      <c r="E19" s="12">
        <f t="shared" si="4"/>
        <v>29807699.27</v>
      </c>
      <c r="F19" s="12">
        <f t="shared" si="4"/>
        <v>30008836.489999998</v>
      </c>
      <c r="G19" s="12">
        <f t="shared" si="4"/>
        <v>30359836.190000001</v>
      </c>
      <c r="H19" s="12">
        <f t="shared" si="4"/>
        <v>30201778.890000001</v>
      </c>
      <c r="I19" s="12">
        <f>SUM(I20:I24)</f>
        <v>30507799.59</v>
      </c>
      <c r="J19" s="12">
        <f>SUM(J20:J24)</f>
        <v>0</v>
      </c>
      <c r="K19" s="12">
        <f>SUM(K20:K24)</f>
        <v>0</v>
      </c>
      <c r="L19" s="12">
        <f t="shared" ref="L19:N19" si="5">SUM(L20:L24)</f>
        <v>0</v>
      </c>
      <c r="M19" s="12">
        <f t="shared" si="5"/>
        <v>0</v>
      </c>
      <c r="N19" s="12">
        <f t="shared" si="5"/>
        <v>0</v>
      </c>
      <c r="O19" s="13"/>
    </row>
    <row r="20" spans="2:15" x14ac:dyDescent="0.25">
      <c r="B20" s="19" t="s">
        <v>2</v>
      </c>
      <c r="C20" s="13">
        <v>26327921</v>
      </c>
      <c r="D20" s="13">
        <v>26420421</v>
      </c>
      <c r="E20" s="13">
        <v>26279921</v>
      </c>
      <c r="F20" s="13">
        <v>26547911.5</v>
      </c>
      <c r="G20" s="13">
        <v>26907072</v>
      </c>
      <c r="H20" s="13">
        <v>26764311.5</v>
      </c>
      <c r="I20" s="13">
        <v>27061411.5</v>
      </c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>
        <v>2005800</v>
      </c>
      <c r="E21" s="13">
        <v>1968000</v>
      </c>
      <c r="F21" s="13">
        <v>1885400</v>
      </c>
      <c r="G21" s="13">
        <v>1870200</v>
      </c>
      <c r="H21" s="13">
        <v>1855000</v>
      </c>
      <c r="I21" s="13">
        <v>1833600</v>
      </c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>
        <v>1561513.87</v>
      </c>
      <c r="E24" s="13">
        <v>1559778.27</v>
      </c>
      <c r="F24" s="13">
        <v>1575524.99</v>
      </c>
      <c r="G24" s="13">
        <v>1582564.19</v>
      </c>
      <c r="H24" s="13">
        <v>1582467.39</v>
      </c>
      <c r="I24" s="13">
        <v>1612788.09</v>
      </c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 t="shared" ref="D25:H25" si="6">SUM(D26:D34)</f>
        <v>2997856.3099999996</v>
      </c>
      <c r="E25" s="12">
        <f t="shared" si="6"/>
        <v>1519127.4200000002</v>
      </c>
      <c r="F25" s="12">
        <f t="shared" si="6"/>
        <v>3119830.5199999996</v>
      </c>
      <c r="G25" s="12">
        <f t="shared" si="6"/>
        <v>1800985.24</v>
      </c>
      <c r="H25" s="12">
        <f t="shared" si="6"/>
        <v>1958881.2</v>
      </c>
      <c r="I25" s="12">
        <f>SUM(I26:I34)</f>
        <v>1866426.4200000002</v>
      </c>
      <c r="J25" s="12">
        <f>SUM(J26:J34)</f>
        <v>0</v>
      </c>
      <c r="K25" s="12">
        <f>SUM(K26:K34)</f>
        <v>0</v>
      </c>
      <c r="L25" s="12">
        <f t="shared" ref="L25:N25" si="7">SUM(L26:L34)</f>
        <v>0</v>
      </c>
      <c r="M25" s="12">
        <f t="shared" si="7"/>
        <v>0</v>
      </c>
      <c r="N25" s="12">
        <f t="shared" si="7"/>
        <v>0</v>
      </c>
      <c r="O25" s="13"/>
    </row>
    <row r="26" spans="2:15" x14ac:dyDescent="0.25">
      <c r="B26" s="19" t="s">
        <v>8</v>
      </c>
      <c r="C26" s="13"/>
      <c r="D26" s="13">
        <v>1040664.05</v>
      </c>
      <c r="E26" s="13">
        <v>1166637.3</v>
      </c>
      <c r="F26" s="13">
        <v>1166556.26</v>
      </c>
      <c r="G26" s="13">
        <v>1094172.24</v>
      </c>
      <c r="H26" s="13">
        <v>1099642.22</v>
      </c>
      <c r="I26" s="13">
        <v>1272763.6200000001</v>
      </c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>
        <v>83929.86</v>
      </c>
      <c r="F27" s="13"/>
      <c r="G27" s="13"/>
      <c r="H27" s="13"/>
      <c r="I27" s="38">
        <v>61950</v>
      </c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/>
      <c r="D28" s="13">
        <v>1895650</v>
      </c>
      <c r="E28" s="13">
        <v>151200</v>
      </c>
      <c r="F28" s="13">
        <v>1855950</v>
      </c>
      <c r="G28" s="13">
        <v>263900</v>
      </c>
      <c r="H28" s="13">
        <v>189324.24</v>
      </c>
      <c r="I28" s="13">
        <v>136400</v>
      </c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>
        <v>67500</v>
      </c>
      <c r="F29" s="13">
        <v>24100</v>
      </c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>
        <v>61542.26</v>
      </c>
      <c r="E30" s="13">
        <v>49860.26</v>
      </c>
      <c r="F30" s="13">
        <v>73224.259999999995</v>
      </c>
      <c r="G30" s="13"/>
      <c r="H30" s="13">
        <v>130234.24000000001</v>
      </c>
      <c r="I30" s="13">
        <v>189612.79999999999</v>
      </c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>
        <v>377600</v>
      </c>
      <c r="H32" s="13">
        <v>404120.5</v>
      </c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>
        <v>135560</v>
      </c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>
        <v>65313</v>
      </c>
      <c r="H34" s="13"/>
      <c r="I34" s="38">
        <v>205700</v>
      </c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H35" si="8">SUM(C36:C44)</f>
        <v>0</v>
      </c>
      <c r="D35" s="12">
        <f t="shared" si="8"/>
        <v>0</v>
      </c>
      <c r="E35" s="12">
        <f t="shared" si="8"/>
        <v>7717546.2100000009</v>
      </c>
      <c r="F35" s="12">
        <f t="shared" si="8"/>
        <v>473798.78</v>
      </c>
      <c r="G35" s="12">
        <f t="shared" si="8"/>
        <v>3090592.21</v>
      </c>
      <c r="H35" s="12">
        <f t="shared" si="8"/>
        <v>3488545.98</v>
      </c>
      <c r="I35" s="12">
        <f>SUM(I36:I44)</f>
        <v>17922415.330000002</v>
      </c>
      <c r="J35" s="12">
        <f>SUM(J36:J44)</f>
        <v>0</v>
      </c>
      <c r="K35" s="12">
        <f>SUM(K36:K44)</f>
        <v>0</v>
      </c>
      <c r="L35" s="12">
        <f t="shared" ref="L35:N35" si="9">SUM(L36:L44)</f>
        <v>0</v>
      </c>
      <c r="M35" s="12">
        <f t="shared" si="9"/>
        <v>0</v>
      </c>
      <c r="N35" s="12">
        <f t="shared" si="9"/>
        <v>0</v>
      </c>
      <c r="O35" s="13"/>
    </row>
    <row r="36" spans="2:15" x14ac:dyDescent="0.25">
      <c r="B36" s="19" t="s">
        <v>18</v>
      </c>
      <c r="C36" s="13"/>
      <c r="D36" s="13"/>
      <c r="E36" s="13">
        <v>17700</v>
      </c>
      <c r="F36" s="13">
        <v>51920</v>
      </c>
      <c r="G36" s="13">
        <v>1889664.23</v>
      </c>
      <c r="H36" s="13">
        <v>2719656.94</v>
      </c>
      <c r="I36" s="13">
        <v>3401156.34</v>
      </c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55">
        <v>794297.65</v>
      </c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40">
        <v>1602850.16</v>
      </c>
      <c r="J40" s="40"/>
      <c r="K40" s="40"/>
      <c r="L40" s="40"/>
      <c r="M40" s="40"/>
      <c r="N40" s="40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>
        <v>8378</v>
      </c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>
        <v>5398299.9000000004</v>
      </c>
      <c r="F42" s="13">
        <v>21879</v>
      </c>
      <c r="G42" s="13">
        <v>20657</v>
      </c>
      <c r="H42" s="13">
        <v>758000</v>
      </c>
      <c r="I42" s="13">
        <v>11151991.4</v>
      </c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>
        <v>2301546.31</v>
      </c>
      <c r="F44" s="13">
        <v>399999.78</v>
      </c>
      <c r="G44" s="13">
        <v>1171892.98</v>
      </c>
      <c r="H44" s="13">
        <v>10889.04</v>
      </c>
      <c r="I44" s="13">
        <v>972119.78</v>
      </c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/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8"/>
      <c r="K45" s="12"/>
      <c r="L45" s="12"/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:H61" si="10">SUM(D62:D70)</f>
        <v>0</v>
      </c>
      <c r="E61" s="12">
        <f t="shared" si="10"/>
        <v>0</v>
      </c>
      <c r="F61" s="12">
        <f t="shared" si="10"/>
        <v>3066708.24</v>
      </c>
      <c r="G61" s="12">
        <f t="shared" si="10"/>
        <v>19272.939999999999</v>
      </c>
      <c r="H61" s="12">
        <f t="shared" si="10"/>
        <v>1760619</v>
      </c>
      <c r="I61" s="12">
        <f>SUM(I62:I70)</f>
        <v>1273567.8799999999</v>
      </c>
      <c r="J61" s="12">
        <f>SUM(J62:J70)</f>
        <v>0</v>
      </c>
      <c r="K61" s="12">
        <f t="shared" ref="K61:N61" si="11">SUM(K62:K70)</f>
        <v>0</v>
      </c>
      <c r="L61" s="12">
        <f t="shared" si="11"/>
        <v>0</v>
      </c>
      <c r="M61" s="12">
        <f t="shared" si="11"/>
        <v>0</v>
      </c>
      <c r="N61" s="12">
        <f t="shared" si="11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>
        <v>2316930</v>
      </c>
      <c r="G62" s="38"/>
      <c r="H62" s="13"/>
      <c r="I62" s="13">
        <v>1273567.8799999999</v>
      </c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>
        <v>1760619</v>
      </c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>
        <v>749778.24</v>
      </c>
      <c r="G66" s="40">
        <v>19272.939999999999</v>
      </c>
      <c r="H66" s="13"/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44">
        <f t="shared" ref="D71:I71" si="12">SUM(D72:D75)</f>
        <v>0</v>
      </c>
      <c r="E71" s="44">
        <f t="shared" si="12"/>
        <v>0</v>
      </c>
      <c r="F71" s="44">
        <f t="shared" si="12"/>
        <v>0</v>
      </c>
      <c r="G71" s="44">
        <f t="shared" si="12"/>
        <v>0</v>
      </c>
      <c r="H71" s="44">
        <f t="shared" si="12"/>
        <v>0</v>
      </c>
      <c r="I71" s="44">
        <f t="shared" si="12"/>
        <v>0</v>
      </c>
      <c r="J71" s="9">
        <f>SUM(J72:J75)</f>
        <v>0</v>
      </c>
      <c r="K71" s="12">
        <v>0</v>
      </c>
      <c r="L71" s="44">
        <f t="shared" ref="L71:N71" si="13">SUM(L72:L75)</f>
        <v>0</v>
      </c>
      <c r="M71" s="44">
        <f t="shared" si="13"/>
        <v>0</v>
      </c>
      <c r="N71" s="44">
        <f t="shared" si="13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44">
        <f t="shared" ref="D76:I76" si="14">SUM(D77:D78)</f>
        <v>0</v>
      </c>
      <c r="E76" s="44">
        <f t="shared" si="14"/>
        <v>0</v>
      </c>
      <c r="F76" s="44">
        <f t="shared" si="14"/>
        <v>0</v>
      </c>
      <c r="G76" s="44">
        <f t="shared" si="14"/>
        <v>0</v>
      </c>
      <c r="H76" s="44">
        <f t="shared" si="14"/>
        <v>0</v>
      </c>
      <c r="I76" s="44">
        <f t="shared" si="14"/>
        <v>0</v>
      </c>
      <c r="J76" s="9">
        <v>0</v>
      </c>
      <c r="K76" s="12">
        <v>0</v>
      </c>
      <c r="L76" s="44">
        <f t="shared" ref="L76:N76" si="15">SUM(L77:L78)</f>
        <v>0</v>
      </c>
      <c r="M76" s="44">
        <f t="shared" si="15"/>
        <v>0</v>
      </c>
      <c r="N76" s="44">
        <f t="shared" si="15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44">
        <f t="shared" ref="D79:I79" si="16">SUM(D80:D82)</f>
        <v>0</v>
      </c>
      <c r="E79" s="44">
        <f t="shared" si="16"/>
        <v>0</v>
      </c>
      <c r="F79" s="44">
        <f t="shared" si="16"/>
        <v>0</v>
      </c>
      <c r="G79" s="44">
        <f t="shared" si="16"/>
        <v>0</v>
      </c>
      <c r="H79" s="44">
        <f t="shared" si="16"/>
        <v>0</v>
      </c>
      <c r="I79" s="44">
        <f t="shared" si="16"/>
        <v>0</v>
      </c>
      <c r="J79" s="48"/>
      <c r="K79" s="12">
        <v>0</v>
      </c>
      <c r="L79" s="44">
        <f t="shared" ref="L79:N79" si="17">SUM(L80:L82)</f>
        <v>0</v>
      </c>
      <c r="M79" s="44">
        <f t="shared" si="17"/>
        <v>0</v>
      </c>
      <c r="N79" s="44">
        <f t="shared" si="17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18">SUM(C19+C25+C35+C45+C54+C61+C71+C76+C79)</f>
        <v>29902102.18</v>
      </c>
      <c r="D92" s="14">
        <f t="shared" si="18"/>
        <v>32985591.18</v>
      </c>
      <c r="E92" s="14">
        <f t="shared" si="18"/>
        <v>39044372.900000006</v>
      </c>
      <c r="F92" s="14">
        <f t="shared" si="18"/>
        <v>36669174.030000001</v>
      </c>
      <c r="G92" s="14">
        <f t="shared" si="18"/>
        <v>35270686.579999998</v>
      </c>
      <c r="H92" s="14">
        <f t="shared" si="18"/>
        <v>37409825.07</v>
      </c>
      <c r="I92" s="39">
        <f>I19+I25+I35+I61</f>
        <v>51570209.220000006</v>
      </c>
      <c r="J92" s="39">
        <f>J19+J25+J35+J61</f>
        <v>0</v>
      </c>
      <c r="K92" s="39">
        <f t="shared" ref="K92" si="19">K19+K25+K35+K61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1" t="s">
        <v>97</v>
      </c>
      <c r="C94" s="82"/>
      <c r="D94" s="82"/>
      <c r="E94" s="83"/>
    </row>
    <row r="95" spans="2:15" ht="32.25" customHeight="1" thickBot="1" x14ac:dyDescent="0.3">
      <c r="B95" s="90" t="s">
        <v>98</v>
      </c>
      <c r="C95" s="91"/>
      <c r="D95" s="91"/>
      <c r="E95" s="92"/>
    </row>
    <row r="96" spans="2:15" ht="49.5" customHeight="1" thickBot="1" x14ac:dyDescent="0.3">
      <c r="B96" s="81" t="s">
        <v>99</v>
      </c>
      <c r="C96" s="82"/>
      <c r="D96" s="82"/>
      <c r="E96" s="83"/>
    </row>
    <row r="103" spans="5:7" x14ac:dyDescent="0.25">
      <c r="E103" s="72"/>
      <c r="F103" s="72"/>
      <c r="G103" s="72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2024-08-13T18:01:06Z</cp:lastPrinted>
  <dcterms:created xsi:type="dcterms:W3CDTF">2021-07-29T18:58:50Z</dcterms:created>
  <dcterms:modified xsi:type="dcterms:W3CDTF">2024-08-13T18:05:47Z</dcterms:modified>
</cp:coreProperties>
</file>